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HK\Google 雲端硬碟\ASOC\"/>
    </mc:Choice>
  </mc:AlternateContent>
  <xr:revisionPtr revIDLastSave="0" documentId="13_ncr:1_{3B60CF0D-80AC-4005-A392-AC66A46C2732}" xr6:coauthVersionLast="32" xr6:coauthVersionMax="33" xr10:uidLastSave="{00000000-0000-0000-0000-000000000000}"/>
  <workbookProtection workbookAlgorithmName="SHA-512" workbookHashValue="TzOlRHWgyJpJv4hzl5Qi6l4+dAWOPcYvGbljhav6HS83Q/d7wnjyKxxw991KiEf4nDgluTq7f451UZ5VDU0UqQ==" workbookSaltValue="Hk7OhxK9Yhr0z9Bhe4mwSw==" workbookSpinCount="100000" lockStructure="1"/>
  <bookViews>
    <workbookView xWindow="0" yWindow="456" windowWidth="25596" windowHeight="14736" xr2:uid="{00000000-000D-0000-FFFF-FFFF00000000}"/>
  </bookViews>
  <sheets>
    <sheet name="Entry" sheetId="1" r:id="rId1"/>
    <sheet name="Fees" sheetId="4" r:id="rId2"/>
    <sheet name="Class List" sheetId="3" state="hidden" r:id="rId3"/>
    <sheet name="Fee Schedule" sheetId="5" r:id="rId4"/>
  </sheets>
  <definedNames>
    <definedName name="_xlnm.Print_Area" localSheetId="0">Entry!$A$1:$R$81</definedName>
    <definedName name="_xlnm.Print_Titles" localSheetId="0">Entry!$1:$8</definedName>
  </definedNames>
  <calcPr calcId="179017"/>
</workbook>
</file>

<file path=xl/calcChain.xml><?xml version="1.0" encoding="utf-8"?>
<calcChain xmlns="http://schemas.openxmlformats.org/spreadsheetml/2006/main"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6" i="4"/>
  <c r="C4" i="4"/>
  <c r="C5" i="4"/>
  <c r="C3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B6" i="4" l="1"/>
  <c r="E31" i="4"/>
  <c r="F31" i="4"/>
  <c r="G31" i="4"/>
  <c r="H31" i="4"/>
  <c r="I31" i="4"/>
  <c r="K31" i="4"/>
  <c r="E32" i="4"/>
  <c r="F32" i="4"/>
  <c r="G32" i="4"/>
  <c r="H32" i="4"/>
  <c r="I32" i="4"/>
  <c r="K32" i="4"/>
  <c r="E33" i="4"/>
  <c r="F33" i="4"/>
  <c r="G33" i="4"/>
  <c r="H33" i="4"/>
  <c r="I33" i="4"/>
  <c r="K33" i="4"/>
  <c r="E34" i="4"/>
  <c r="F34" i="4"/>
  <c r="G34" i="4"/>
  <c r="H34" i="4"/>
  <c r="I34" i="4"/>
  <c r="K34" i="4"/>
  <c r="E35" i="4"/>
  <c r="F35" i="4"/>
  <c r="G35" i="4"/>
  <c r="H35" i="4"/>
  <c r="I35" i="4"/>
  <c r="K35" i="4"/>
  <c r="E36" i="4"/>
  <c r="F36" i="4"/>
  <c r="G36" i="4"/>
  <c r="H36" i="4"/>
  <c r="I36" i="4"/>
  <c r="K36" i="4"/>
  <c r="E37" i="4"/>
  <c r="F37" i="4"/>
  <c r="G37" i="4"/>
  <c r="H37" i="4"/>
  <c r="I37" i="4"/>
  <c r="K37" i="4"/>
  <c r="E38" i="4"/>
  <c r="F38" i="4"/>
  <c r="G38" i="4"/>
  <c r="H38" i="4"/>
  <c r="I38" i="4"/>
  <c r="K38" i="4"/>
  <c r="E39" i="4"/>
  <c r="F39" i="4"/>
  <c r="G39" i="4"/>
  <c r="H39" i="4"/>
  <c r="I39" i="4"/>
  <c r="K39" i="4"/>
  <c r="E40" i="4"/>
  <c r="F40" i="4"/>
  <c r="G40" i="4"/>
  <c r="H40" i="4"/>
  <c r="I40" i="4"/>
  <c r="K40" i="4"/>
  <c r="E41" i="4"/>
  <c r="F41" i="4"/>
  <c r="G41" i="4"/>
  <c r="H41" i="4"/>
  <c r="I41" i="4"/>
  <c r="K41" i="4"/>
  <c r="E42" i="4"/>
  <c r="F42" i="4"/>
  <c r="G42" i="4"/>
  <c r="H42" i="4"/>
  <c r="I42" i="4"/>
  <c r="K42" i="4"/>
  <c r="E43" i="4"/>
  <c r="F43" i="4"/>
  <c r="G43" i="4"/>
  <c r="H43" i="4"/>
  <c r="I43" i="4"/>
  <c r="K43" i="4"/>
  <c r="E44" i="4"/>
  <c r="F44" i="4"/>
  <c r="G44" i="4"/>
  <c r="H44" i="4"/>
  <c r="I44" i="4"/>
  <c r="K44" i="4"/>
  <c r="E45" i="4"/>
  <c r="F45" i="4"/>
  <c r="G45" i="4"/>
  <c r="H45" i="4"/>
  <c r="I45" i="4"/>
  <c r="K45" i="4"/>
  <c r="E46" i="4"/>
  <c r="F46" i="4"/>
  <c r="G46" i="4"/>
  <c r="H46" i="4"/>
  <c r="I46" i="4"/>
  <c r="K46" i="4"/>
  <c r="E47" i="4"/>
  <c r="F47" i="4"/>
  <c r="G47" i="4"/>
  <c r="H47" i="4"/>
  <c r="I47" i="4"/>
  <c r="K47" i="4"/>
  <c r="E48" i="4"/>
  <c r="F48" i="4"/>
  <c r="G48" i="4"/>
  <c r="H48" i="4"/>
  <c r="I48" i="4"/>
  <c r="K48" i="4"/>
  <c r="E49" i="4"/>
  <c r="F49" i="4"/>
  <c r="G49" i="4"/>
  <c r="H49" i="4"/>
  <c r="I49" i="4"/>
  <c r="K49" i="4"/>
  <c r="E50" i="4"/>
  <c r="F50" i="4"/>
  <c r="G50" i="4"/>
  <c r="H50" i="4"/>
  <c r="I50" i="4"/>
  <c r="K50" i="4"/>
  <c r="E51" i="4"/>
  <c r="F51" i="4"/>
  <c r="G51" i="4"/>
  <c r="H51" i="4"/>
  <c r="I51" i="4"/>
  <c r="K51" i="4"/>
  <c r="E52" i="4"/>
  <c r="F52" i="4"/>
  <c r="G52" i="4"/>
  <c r="H52" i="4"/>
  <c r="I52" i="4"/>
  <c r="K52" i="4"/>
  <c r="E53" i="4"/>
  <c r="F53" i="4"/>
  <c r="G53" i="4"/>
  <c r="H53" i="4"/>
  <c r="I53" i="4"/>
  <c r="K53" i="4"/>
  <c r="E54" i="4"/>
  <c r="F54" i="4"/>
  <c r="G54" i="4"/>
  <c r="H54" i="4"/>
  <c r="I54" i="4"/>
  <c r="K54" i="4"/>
  <c r="E55" i="4"/>
  <c r="F55" i="4"/>
  <c r="G55" i="4"/>
  <c r="H55" i="4"/>
  <c r="I55" i="4"/>
  <c r="K55" i="4"/>
  <c r="E56" i="4"/>
  <c r="F56" i="4"/>
  <c r="G56" i="4"/>
  <c r="H56" i="4"/>
  <c r="I56" i="4"/>
  <c r="K56" i="4"/>
  <c r="E57" i="4"/>
  <c r="F57" i="4"/>
  <c r="G57" i="4"/>
  <c r="H57" i="4"/>
  <c r="I57" i="4"/>
  <c r="K57" i="4"/>
  <c r="E58" i="4"/>
  <c r="F58" i="4"/>
  <c r="G58" i="4"/>
  <c r="H58" i="4"/>
  <c r="I58" i="4"/>
  <c r="K58" i="4"/>
  <c r="E59" i="4"/>
  <c r="F59" i="4"/>
  <c r="G59" i="4"/>
  <c r="H59" i="4"/>
  <c r="I59" i="4"/>
  <c r="K59" i="4"/>
  <c r="E60" i="4"/>
  <c r="F60" i="4"/>
  <c r="G60" i="4"/>
  <c r="H60" i="4"/>
  <c r="I60" i="4"/>
  <c r="K60" i="4"/>
  <c r="E61" i="4"/>
  <c r="F61" i="4"/>
  <c r="G61" i="4"/>
  <c r="H61" i="4"/>
  <c r="I61" i="4"/>
  <c r="K61" i="4"/>
  <c r="E62" i="4"/>
  <c r="F62" i="4"/>
  <c r="G62" i="4"/>
  <c r="H62" i="4"/>
  <c r="I62" i="4"/>
  <c r="K62" i="4"/>
  <c r="E63" i="4"/>
  <c r="F63" i="4"/>
  <c r="G63" i="4"/>
  <c r="H63" i="4"/>
  <c r="I63" i="4"/>
  <c r="K63" i="4"/>
  <c r="E64" i="4"/>
  <c r="F64" i="4"/>
  <c r="G64" i="4"/>
  <c r="H64" i="4"/>
  <c r="I64" i="4"/>
  <c r="K64" i="4"/>
  <c r="E65" i="4"/>
  <c r="F65" i="4"/>
  <c r="G65" i="4"/>
  <c r="H65" i="4"/>
  <c r="I65" i="4"/>
  <c r="K65" i="4"/>
  <c r="E66" i="4"/>
  <c r="F66" i="4"/>
  <c r="G66" i="4"/>
  <c r="H66" i="4"/>
  <c r="I66" i="4"/>
  <c r="K66" i="4"/>
  <c r="E67" i="4"/>
  <c r="F67" i="4"/>
  <c r="G67" i="4"/>
  <c r="H67" i="4"/>
  <c r="I67" i="4"/>
  <c r="K67" i="4"/>
  <c r="E68" i="4"/>
  <c r="F68" i="4"/>
  <c r="G68" i="4"/>
  <c r="H68" i="4"/>
  <c r="I68" i="4"/>
  <c r="K68" i="4"/>
  <c r="E69" i="4"/>
  <c r="F69" i="4"/>
  <c r="G69" i="4"/>
  <c r="H69" i="4"/>
  <c r="I69" i="4"/>
  <c r="K69" i="4"/>
  <c r="E70" i="4"/>
  <c r="F70" i="4"/>
  <c r="G70" i="4"/>
  <c r="H70" i="4"/>
  <c r="I70" i="4"/>
  <c r="K70" i="4"/>
  <c r="E71" i="4"/>
  <c r="F71" i="4"/>
  <c r="G71" i="4"/>
  <c r="H71" i="4"/>
  <c r="I71" i="4"/>
  <c r="K71" i="4"/>
  <c r="E72" i="4"/>
  <c r="F72" i="4"/>
  <c r="G72" i="4"/>
  <c r="H72" i="4"/>
  <c r="I72" i="4"/>
  <c r="K72" i="4"/>
  <c r="E73" i="4"/>
  <c r="F73" i="4"/>
  <c r="G73" i="4"/>
  <c r="H73" i="4"/>
  <c r="I73" i="4"/>
  <c r="K73" i="4"/>
  <c r="E74" i="4"/>
  <c r="F74" i="4"/>
  <c r="G74" i="4"/>
  <c r="H74" i="4"/>
  <c r="I74" i="4"/>
  <c r="K74" i="4"/>
  <c r="E75" i="4"/>
  <c r="F75" i="4"/>
  <c r="G75" i="4"/>
  <c r="H75" i="4"/>
  <c r="I75" i="4"/>
  <c r="K75" i="4"/>
  <c r="E26" i="4"/>
  <c r="F26" i="4"/>
  <c r="G26" i="4"/>
  <c r="H26" i="4"/>
  <c r="I26" i="4"/>
  <c r="K26" i="4"/>
  <c r="E27" i="4"/>
  <c r="F27" i="4"/>
  <c r="G27" i="4"/>
  <c r="H27" i="4"/>
  <c r="I27" i="4"/>
  <c r="K27" i="4"/>
  <c r="E28" i="4"/>
  <c r="F28" i="4"/>
  <c r="G28" i="4"/>
  <c r="H28" i="4"/>
  <c r="I28" i="4"/>
  <c r="K28" i="4"/>
  <c r="E29" i="4"/>
  <c r="F29" i="4"/>
  <c r="G29" i="4"/>
  <c r="H29" i="4"/>
  <c r="I29" i="4"/>
  <c r="K29" i="4"/>
  <c r="E30" i="4"/>
  <c r="F30" i="4"/>
  <c r="G30" i="4"/>
  <c r="H30" i="4"/>
  <c r="I30" i="4"/>
  <c r="K30" i="4"/>
  <c r="E19" i="4"/>
  <c r="F19" i="4"/>
  <c r="G19" i="4"/>
  <c r="H19" i="4"/>
  <c r="I19" i="4"/>
  <c r="K19" i="4"/>
  <c r="E20" i="4"/>
  <c r="F20" i="4"/>
  <c r="G20" i="4"/>
  <c r="H20" i="4"/>
  <c r="I20" i="4"/>
  <c r="K20" i="4"/>
  <c r="E21" i="4"/>
  <c r="F21" i="4"/>
  <c r="G21" i="4"/>
  <c r="H21" i="4"/>
  <c r="I21" i="4"/>
  <c r="K21" i="4"/>
  <c r="E22" i="4"/>
  <c r="F22" i="4"/>
  <c r="G22" i="4"/>
  <c r="H22" i="4"/>
  <c r="I22" i="4"/>
  <c r="K22" i="4"/>
  <c r="E23" i="4"/>
  <c r="F23" i="4"/>
  <c r="G23" i="4"/>
  <c r="H23" i="4"/>
  <c r="I23" i="4"/>
  <c r="K23" i="4"/>
  <c r="E24" i="4"/>
  <c r="F24" i="4"/>
  <c r="G24" i="4"/>
  <c r="H24" i="4"/>
  <c r="I24" i="4"/>
  <c r="K24" i="4"/>
  <c r="E25" i="4"/>
  <c r="F25" i="4"/>
  <c r="G25" i="4"/>
  <c r="H25" i="4"/>
  <c r="I25" i="4"/>
  <c r="K25" i="4"/>
  <c r="K3" i="4"/>
  <c r="K5" i="4"/>
  <c r="D5" i="4"/>
  <c r="E12" i="1"/>
  <c r="O5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B5" i="5"/>
  <c r="J5" i="5" s="1"/>
  <c r="K2" i="4" s="1"/>
  <c r="K6" i="4" s="1"/>
  <c r="K4" i="4" l="1"/>
  <c r="G5" i="5"/>
  <c r="H2" i="4" s="1"/>
  <c r="L2" i="4"/>
  <c r="C5" i="5" l="1"/>
  <c r="D2" i="4" s="1"/>
  <c r="D6" i="4" s="1"/>
  <c r="F5" i="5"/>
  <c r="G2" i="4" s="1"/>
  <c r="I5" i="5"/>
  <c r="J2" i="4" s="1"/>
  <c r="E5" i="5"/>
  <c r="F2" i="4" s="1"/>
  <c r="H5" i="5"/>
  <c r="I2" i="4" s="1"/>
  <c r="D5" i="5"/>
  <c r="E2" i="4" s="1"/>
  <c r="B1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9" i="4"/>
  <c r="B11" i="4"/>
  <c r="B12" i="4"/>
  <c r="B13" i="4"/>
  <c r="D13" i="4" s="1"/>
  <c r="B14" i="4"/>
  <c r="D14" i="4" s="1"/>
  <c r="B15" i="4"/>
  <c r="D15" i="4" s="1"/>
  <c r="B16" i="4"/>
  <c r="B17" i="4"/>
  <c r="B18" i="4"/>
  <c r="B19" i="4"/>
  <c r="B20" i="4"/>
  <c r="B21" i="4"/>
  <c r="B3" i="4"/>
  <c r="B4" i="4"/>
  <c r="B5" i="4"/>
  <c r="B7" i="4"/>
  <c r="D7" i="4" s="1"/>
  <c r="B8" i="4"/>
  <c r="D8" i="4" s="1"/>
  <c r="J6" i="4" l="1"/>
  <c r="G6" i="4"/>
  <c r="H6" i="4"/>
  <c r="F6" i="4"/>
  <c r="E6" i="4"/>
  <c r="I6" i="4"/>
  <c r="J18" i="4"/>
  <c r="D18" i="4"/>
  <c r="H18" i="4"/>
  <c r="K18" i="4"/>
  <c r="E18" i="4"/>
  <c r="I18" i="4"/>
  <c r="F18" i="4"/>
  <c r="G18" i="4"/>
  <c r="D16" i="4"/>
  <c r="J16" i="4"/>
  <c r="H16" i="4"/>
  <c r="F16" i="4"/>
  <c r="E16" i="4"/>
  <c r="I16" i="4"/>
  <c r="K16" i="4"/>
  <c r="G16" i="4"/>
  <c r="D12" i="4"/>
  <c r="J12" i="4"/>
  <c r="F12" i="4"/>
  <c r="K12" i="4"/>
  <c r="I12" i="4"/>
  <c r="G12" i="4"/>
  <c r="L12" i="4" s="1"/>
  <c r="H12" i="4"/>
  <c r="E12" i="4"/>
  <c r="D11" i="4"/>
  <c r="J11" i="4"/>
  <c r="H11" i="4"/>
  <c r="K11" i="4"/>
  <c r="E11" i="4"/>
  <c r="I11" i="4"/>
  <c r="F11" i="4"/>
  <c r="L11" i="4" s="1"/>
  <c r="G11" i="4"/>
  <c r="D10" i="4"/>
  <c r="J10" i="4"/>
  <c r="F10" i="4"/>
  <c r="K10" i="4"/>
  <c r="H10" i="4"/>
  <c r="I10" i="4"/>
  <c r="G10" i="4"/>
  <c r="E10" i="4"/>
  <c r="L10" i="4" s="1"/>
  <c r="D9" i="4"/>
  <c r="H9" i="4" s="1"/>
  <c r="J9" i="4"/>
  <c r="I9" i="4"/>
  <c r="K9" i="4"/>
  <c r="D17" i="4"/>
  <c r="J17" i="4"/>
  <c r="F17" i="4"/>
  <c r="K17" i="4"/>
  <c r="H17" i="4"/>
  <c r="I17" i="4"/>
  <c r="G17" i="4"/>
  <c r="E17" i="4"/>
  <c r="L17" i="4" s="1"/>
  <c r="E15" i="4"/>
  <c r="J15" i="4"/>
  <c r="F15" i="4"/>
  <c r="K15" i="4"/>
  <c r="G15" i="4"/>
  <c r="H15" i="4"/>
  <c r="I15" i="4"/>
  <c r="I14" i="4"/>
  <c r="F14" i="4"/>
  <c r="J14" i="4"/>
  <c r="K14" i="4"/>
  <c r="H14" i="4"/>
  <c r="L19" i="4"/>
  <c r="L23" i="4"/>
  <c r="L27" i="4"/>
  <c r="L31" i="4"/>
  <c r="L35" i="4"/>
  <c r="L39" i="4"/>
  <c r="L43" i="4"/>
  <c r="L47" i="4"/>
  <c r="L51" i="4"/>
  <c r="L55" i="4"/>
  <c r="L59" i="4"/>
  <c r="L63" i="4"/>
  <c r="L67" i="4"/>
  <c r="L71" i="4"/>
  <c r="L75" i="4"/>
  <c r="L20" i="4"/>
  <c r="L28" i="4"/>
  <c r="L36" i="4"/>
  <c r="L44" i="4"/>
  <c r="L52" i="4"/>
  <c r="L60" i="4"/>
  <c r="L68" i="4"/>
  <c r="L21" i="4"/>
  <c r="L29" i="4"/>
  <c r="L37" i="4"/>
  <c r="L45" i="4"/>
  <c r="L53" i="4"/>
  <c r="L65" i="4"/>
  <c r="L73" i="4"/>
  <c r="L26" i="4"/>
  <c r="L38" i="4"/>
  <c r="L42" i="4"/>
  <c r="L54" i="4"/>
  <c r="L62" i="4"/>
  <c r="L66" i="4"/>
  <c r="L16" i="4"/>
  <c r="L24" i="4"/>
  <c r="L32" i="4"/>
  <c r="L40" i="4"/>
  <c r="L48" i="4"/>
  <c r="L56" i="4"/>
  <c r="L64" i="4"/>
  <c r="L72" i="4"/>
  <c r="L25" i="4"/>
  <c r="L33" i="4"/>
  <c r="L41" i="4"/>
  <c r="L49" i="4"/>
  <c r="L57" i="4"/>
  <c r="L69" i="4"/>
  <c r="L22" i="4"/>
  <c r="L34" i="4"/>
  <c r="L46" i="4"/>
  <c r="L50" i="4"/>
  <c r="L58" i="4"/>
  <c r="L70" i="4"/>
  <c r="L61" i="4"/>
  <c r="L18" i="4"/>
  <c r="L30" i="4"/>
  <c r="L74" i="4"/>
  <c r="J8" i="4"/>
  <c r="K13" i="4"/>
  <c r="J7" i="4"/>
  <c r="K7" i="4"/>
  <c r="K8" i="4"/>
  <c r="F8" i="4"/>
  <c r="G8" i="4"/>
  <c r="H8" i="4"/>
  <c r="I8" i="4"/>
  <c r="D3" i="4"/>
  <c r="D4" i="4"/>
  <c r="L4" i="4" s="1"/>
  <c r="H5" i="4"/>
  <c r="F5" i="4"/>
  <c r="L6" i="4" l="1"/>
  <c r="F9" i="4"/>
  <c r="E9" i="4"/>
  <c r="G9" i="4"/>
  <c r="L9" i="4" s="1"/>
  <c r="L15" i="4"/>
  <c r="E14" i="4"/>
  <c r="G14" i="4"/>
  <c r="I13" i="4"/>
  <c r="G13" i="4"/>
  <c r="E13" i="4"/>
  <c r="J13" i="4"/>
  <c r="H13" i="4"/>
  <c r="F13" i="4"/>
  <c r="E8" i="4"/>
  <c r="L8" i="4" s="1"/>
  <c r="G7" i="4"/>
  <c r="H7" i="4"/>
  <c r="I7" i="4"/>
  <c r="F7" i="4"/>
  <c r="E7" i="4"/>
  <c r="L3" i="4"/>
  <c r="G3" i="4"/>
  <c r="H3" i="4"/>
  <c r="I3" i="4"/>
  <c r="J3" i="4"/>
  <c r="E3" i="4"/>
  <c r="J4" i="4"/>
  <c r="H4" i="4"/>
  <c r="E4" i="4"/>
  <c r="F4" i="4"/>
  <c r="I5" i="4"/>
  <c r="G5" i="4"/>
  <c r="L5" i="4" s="1"/>
  <c r="G4" i="4"/>
  <c r="E5" i="4"/>
  <c r="F3" i="4"/>
  <c r="J5" i="4"/>
  <c r="I4" i="4"/>
  <c r="Q74" i="1"/>
  <c r="Q54" i="1"/>
  <c r="Q33" i="1"/>
  <c r="Q61" i="1"/>
  <c r="Q78" i="1"/>
  <c r="Q36" i="1"/>
  <c r="Q40" i="1"/>
  <c r="Q70" i="1"/>
  <c r="Q50" i="1"/>
  <c r="Q55" i="1"/>
  <c r="Q59" i="1"/>
  <c r="Q34" i="1"/>
  <c r="Q80" i="1"/>
  <c r="Q24" i="1"/>
  <c r="Q38" i="1"/>
  <c r="Q58" i="1"/>
  <c r="Q9" i="1" l="1"/>
  <c r="L13" i="4"/>
  <c r="L14" i="4"/>
  <c r="L7" i="4"/>
  <c r="Q14" i="1"/>
  <c r="Q75" i="1"/>
  <c r="Q52" i="1"/>
  <c r="Q39" i="1"/>
  <c r="Q60" i="1"/>
  <c r="Q69" i="1"/>
  <c r="Q48" i="1"/>
  <c r="Q32" i="1"/>
  <c r="Q66" i="1"/>
  <c r="Q81" i="1"/>
  <c r="Q27" i="1"/>
  <c r="Q73" i="1"/>
  <c r="Q57" i="1"/>
  <c r="Q71" i="1"/>
  <c r="Q79" i="1"/>
  <c r="Q51" i="1"/>
  <c r="Q21" i="1"/>
  <c r="Q17" i="1"/>
  <c r="Q68" i="1"/>
  <c r="Q56" i="1"/>
  <c r="Q41" i="1"/>
  <c r="Q43" i="1"/>
  <c r="Q64" i="1"/>
  <c r="Q45" i="1"/>
  <c r="Q46" i="1"/>
  <c r="Q67" i="1"/>
  <c r="Q53" i="1"/>
  <c r="Q62" i="1"/>
  <c r="Q44" i="1"/>
  <c r="Q63" i="1"/>
  <c r="Q49" i="1"/>
  <c r="Q77" i="1"/>
  <c r="Q42" i="1"/>
  <c r="Q35" i="1"/>
  <c r="Q72" i="1"/>
  <c r="Q37" i="1"/>
  <c r="Q26" i="1"/>
  <c r="Q23" i="1"/>
  <c r="Q25" i="1"/>
  <c r="Q47" i="1"/>
  <c r="Q76" i="1"/>
  <c r="Q65" i="1"/>
  <c r="Q28" i="1"/>
  <c r="Q31" i="1"/>
  <c r="Q18" i="1"/>
  <c r="Q16" i="1"/>
  <c r="Q30" i="1"/>
  <c r="Q15" i="1"/>
  <c r="Q22" i="1"/>
  <c r="Q29" i="1"/>
  <c r="Q12" i="1"/>
  <c r="Q10" i="1"/>
  <c r="Q11" i="1"/>
  <c r="Q13" i="1" l="1"/>
  <c r="Q20" i="1"/>
  <c r="Q19" i="1"/>
  <c r="E9" i="1"/>
  <c r="E10" i="1"/>
  <c r="E11" i="1"/>
  <c r="O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Kok Hei Jason [Student]</author>
  </authors>
  <commentList>
    <comment ref="G8" authorId="0" shapeId="0" xr:uid="{DE745F90-3C97-6F47-8033-2CE2CFBAEAB4}">
      <text>
        <r>
          <rPr>
            <sz val="10"/>
            <color rgb="FF000000"/>
            <rFont val="Tahoma"/>
            <family val="2"/>
          </rPr>
          <t>Event Package is offered at $4,000 before 31 May 2018. Thereafter, the price is $6,000.</t>
        </r>
      </text>
    </comment>
  </commentList>
</comments>
</file>

<file path=xl/sharedStrings.xml><?xml version="1.0" encoding="utf-8"?>
<sst xmlns="http://schemas.openxmlformats.org/spreadsheetml/2006/main" count="174" uniqueCount="84">
  <si>
    <t>Federation</t>
    <phoneticPr fontId="2" type="noConversion"/>
  </si>
  <si>
    <t>Name of Team Manager</t>
    <phoneticPr fontId="1" type="noConversion"/>
  </si>
  <si>
    <t>Contact number of Team Manager</t>
    <phoneticPr fontId="1" type="noConversion"/>
  </si>
  <si>
    <t>Name ( Surname First)</t>
    <phoneticPr fontId="1" type="noConversion"/>
  </si>
  <si>
    <t>Sex</t>
    <phoneticPr fontId="1" type="noConversion"/>
  </si>
  <si>
    <t>Age</t>
    <phoneticPr fontId="1" type="noConversion"/>
  </si>
  <si>
    <t>Passport No.#</t>
    <phoneticPr fontId="1" type="noConversion"/>
  </si>
  <si>
    <t>CHAN PETER</t>
    <phoneticPr fontId="1" type="noConversion"/>
  </si>
  <si>
    <t>M</t>
    <phoneticPr fontId="1" type="noConversion"/>
  </si>
  <si>
    <t>K 1234567</t>
    <phoneticPr fontId="1" type="noConversion"/>
  </si>
  <si>
    <t>N/A</t>
    <phoneticPr fontId="1" type="noConversion"/>
  </si>
  <si>
    <t>CHAN MARY</t>
    <phoneticPr fontId="1" type="noConversion"/>
  </si>
  <si>
    <t>F</t>
    <phoneticPr fontId="1" type="noConversion"/>
  </si>
  <si>
    <t>K 2345678</t>
    <phoneticPr fontId="1" type="noConversion"/>
  </si>
  <si>
    <t>CHAN DAVID</t>
    <phoneticPr fontId="1" type="noConversion"/>
  </si>
  <si>
    <t>K 3456789</t>
    <phoneticPr fontId="1" type="noConversion"/>
  </si>
  <si>
    <t>M18E</t>
    <phoneticPr fontId="1" type="noConversion"/>
  </si>
  <si>
    <t>Sprint</t>
    <phoneticPr fontId="1" type="noConversion"/>
  </si>
  <si>
    <t>Middle</t>
    <phoneticPr fontId="1" type="noConversion"/>
  </si>
  <si>
    <t>Middle Relay</t>
    <phoneticPr fontId="1" type="noConversion"/>
  </si>
  <si>
    <t>M12</t>
    <phoneticPr fontId="1" type="noConversion"/>
  </si>
  <si>
    <t>M14</t>
    <phoneticPr fontId="1" type="noConversion"/>
  </si>
  <si>
    <t>M16</t>
    <phoneticPr fontId="1" type="noConversion"/>
  </si>
  <si>
    <t>M18A</t>
    <phoneticPr fontId="1" type="noConversion"/>
  </si>
  <si>
    <t>M20E</t>
    <phoneticPr fontId="1" type="noConversion"/>
  </si>
  <si>
    <t>M20A</t>
    <phoneticPr fontId="1" type="noConversion"/>
  </si>
  <si>
    <t>M21E</t>
    <phoneticPr fontId="1" type="noConversion"/>
  </si>
  <si>
    <t>M21A</t>
    <phoneticPr fontId="1" type="noConversion"/>
  </si>
  <si>
    <t>M35</t>
    <phoneticPr fontId="1" type="noConversion"/>
  </si>
  <si>
    <t>M40</t>
    <phoneticPr fontId="1" type="noConversion"/>
  </si>
  <si>
    <t>M45</t>
    <phoneticPr fontId="1" type="noConversion"/>
  </si>
  <si>
    <t>M50</t>
    <phoneticPr fontId="1" type="noConversion"/>
  </si>
  <si>
    <t>M55</t>
    <phoneticPr fontId="1" type="noConversion"/>
  </si>
  <si>
    <t>M60</t>
    <phoneticPr fontId="1" type="noConversion"/>
  </si>
  <si>
    <t>Class List</t>
    <phoneticPr fontId="1" type="noConversion"/>
  </si>
  <si>
    <t>W18E</t>
    <phoneticPr fontId="1" type="noConversion"/>
  </si>
  <si>
    <t>W20E</t>
    <phoneticPr fontId="1" type="noConversion"/>
  </si>
  <si>
    <t>W21E</t>
    <phoneticPr fontId="1" type="noConversion"/>
  </si>
  <si>
    <t>W12</t>
    <phoneticPr fontId="1" type="noConversion"/>
  </si>
  <si>
    <t>W14</t>
    <phoneticPr fontId="1" type="noConversion"/>
  </si>
  <si>
    <t>W16</t>
    <phoneticPr fontId="1" type="noConversion"/>
  </si>
  <si>
    <t>W18A</t>
    <phoneticPr fontId="1" type="noConversion"/>
  </si>
  <si>
    <t>W20A</t>
    <phoneticPr fontId="1" type="noConversion"/>
  </si>
  <si>
    <t>W21A</t>
    <phoneticPr fontId="1" type="noConversion"/>
  </si>
  <si>
    <t>W35</t>
    <phoneticPr fontId="1" type="noConversion"/>
  </si>
  <si>
    <t>W40</t>
    <phoneticPr fontId="1" type="noConversion"/>
  </si>
  <si>
    <t>W45</t>
    <phoneticPr fontId="1" type="noConversion"/>
  </si>
  <si>
    <t>W50</t>
    <phoneticPr fontId="1" type="noConversion"/>
  </si>
  <si>
    <t>W55</t>
    <phoneticPr fontId="1" type="noConversion"/>
  </si>
  <si>
    <t>Yes</t>
    <phoneticPr fontId="1" type="noConversion"/>
  </si>
  <si>
    <t>No</t>
    <phoneticPr fontId="1" type="noConversion"/>
  </si>
  <si>
    <t>Rent</t>
    <phoneticPr fontId="1" type="noConversion"/>
  </si>
  <si>
    <t>D.O.B
(dd/mm/yyyy)</t>
    <phoneticPr fontId="1" type="noConversion"/>
  </si>
  <si>
    <t>SPORTident Card No.</t>
    <phoneticPr fontId="1" type="noConversion"/>
  </si>
  <si>
    <t>IOF ID</t>
    <phoneticPr fontId="1" type="noConversion"/>
  </si>
  <si>
    <t>Fee</t>
    <phoneticPr fontId="1" type="noConversion"/>
  </si>
  <si>
    <t>Name</t>
    <phoneticPr fontId="1" type="noConversion"/>
  </si>
  <si>
    <t>Fees in Total:</t>
    <phoneticPr fontId="1" type="noConversion"/>
  </si>
  <si>
    <t>e.g</t>
    <phoneticPr fontId="1" type="noConversion"/>
  </si>
  <si>
    <t>Early Bird</t>
    <phoneticPr fontId="1" type="noConversion"/>
  </si>
  <si>
    <t>Normal</t>
    <phoneticPr fontId="1" type="noConversion"/>
  </si>
  <si>
    <t>Late</t>
    <phoneticPr fontId="1" type="noConversion"/>
  </si>
  <si>
    <t>Event Package#</t>
    <phoneticPr fontId="1" type="noConversion"/>
  </si>
  <si>
    <t>Middle Relay
(per leg)</t>
    <phoneticPr fontId="1" type="noConversion"/>
  </si>
  <si>
    <t>Banquet</t>
    <phoneticPr fontId="1" type="noConversion"/>
  </si>
  <si>
    <t>Official Transport</t>
    <phoneticPr fontId="1" type="noConversion"/>
  </si>
  <si>
    <t xml:space="preserve">  Accommodation (per night)</t>
    <phoneticPr fontId="1" type="noConversion"/>
  </si>
  <si>
    <t>Deadline</t>
    <phoneticPr fontId="1" type="noConversion"/>
  </si>
  <si>
    <t>Today</t>
    <phoneticPr fontId="1" type="noConversion"/>
  </si>
  <si>
    <t>Date</t>
    <phoneticPr fontId="1" type="noConversion"/>
  </si>
  <si>
    <t>Accommodation (per night)</t>
    <phoneticPr fontId="1" type="noConversion"/>
  </si>
  <si>
    <t xml:space="preserve">  Accommodation (per night)
Check In               Check Out</t>
    <phoneticPr fontId="1" type="noConversion"/>
  </si>
  <si>
    <t>Official Package</t>
    <phoneticPr fontId="1" type="noConversion"/>
  </si>
  <si>
    <t>Athlete Package</t>
    <phoneticPr fontId="1" type="noConversion"/>
  </si>
  <si>
    <t>Card Rental</t>
    <phoneticPr fontId="1" type="noConversion"/>
  </si>
  <si>
    <t>Card Rent</t>
    <phoneticPr fontId="1" type="noConversion"/>
  </si>
  <si>
    <t>Remark</t>
    <phoneticPr fontId="1" type="noConversion"/>
  </si>
  <si>
    <t>Vegetarian</t>
    <phoneticPr fontId="1" type="noConversion"/>
  </si>
  <si>
    <t># Event Package includes:
1. Accommodation: Check-in 21 Dec &amp; Check-out 27 Dec
2. All Entry Fees (for athletes) / 1 set of maps (for officials)
3. Banquet
4. Official Transport from Accommodation to Event/Banquet Arena
5. Souvenir</t>
    <phoneticPr fontId="1" type="noConversion"/>
  </si>
  <si>
    <r>
      <t xml:space="preserve">Asian Orienteering Championships 2018 - Fededation Application form
(FOR FEDERATION ONLY)
</t>
    </r>
    <r>
      <rPr>
        <b/>
        <sz val="12"/>
        <color rgb="FFFF0000"/>
        <rFont val="Arial"/>
        <family val="2"/>
      </rPr>
      <t>Early Bird Deadline: 31 Jul 2018
Normal Deadline: 31 Oct 2018
Late Entry Deadline: 30 Nov 2018
Please refer to the Fee Schedule</t>
    </r>
    <phoneticPr fontId="1" type="noConversion"/>
  </si>
  <si>
    <t>31/07/2018</t>
    <phoneticPr fontId="1" type="noConversion"/>
  </si>
  <si>
    <t>31/10/2018</t>
    <phoneticPr fontId="1" type="noConversion"/>
  </si>
  <si>
    <t>30/11/2018</t>
    <phoneticPr fontId="1" type="noConversion"/>
  </si>
  <si>
    <t>2018.06.01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</si>
</sst>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\ mmm"/>
    <numFmt numFmtId="177" formatCode="0_);[Red]\(0\)"/>
    <numFmt numFmtId="178" formatCode="dd/mm/yyyy;@"/>
    <numFmt numFmtId="179" formatCode="dd/mm/yyyy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/>
    <xf numFmtId="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178" fontId="3" fillId="4" borderId="1" xfId="0" applyNumberFormat="1" applyFont="1" applyFill="1" applyBorder="1" applyAlignment="1" applyProtection="1">
      <alignment horizontal="center" vertical="center"/>
    </xf>
    <xf numFmtId="177" fontId="3" fillId="4" borderId="1" xfId="0" applyNumberFormat="1" applyFont="1" applyFill="1" applyBorder="1" applyAlignment="1" applyProtection="1">
      <alignment horizontal="center" vertical="center"/>
    </xf>
    <xf numFmtId="176" fontId="3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3" fillId="4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</xf>
    <xf numFmtId="14" fontId="3" fillId="0" borderId="0" xfId="0" applyNumberFormat="1" applyFont="1" applyAlignment="1"/>
    <xf numFmtId="0" fontId="3" fillId="0" borderId="1" xfId="0" applyFont="1" applyBorder="1">
      <alignment vertical="center"/>
    </xf>
    <xf numFmtId="179" fontId="3" fillId="0" borderId="1" xfId="0" applyNumberFormat="1" applyFont="1" applyBorder="1" applyAlignment="1">
      <alignment horizontal="center" vertical="center"/>
    </xf>
    <xf numFmtId="178" fontId="3" fillId="0" borderId="0" xfId="0" applyNumberFormat="1" applyFont="1" applyAlignment="1"/>
    <xf numFmtId="0" fontId="0" fillId="0" borderId="1" xfId="0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178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50423A-ED7E-B142-9591-82653FD0177A}" name="Table1" displayName="Table1" ref="A2:A32" totalsRowShown="0" headerRowDxfId="8" dataDxfId="7">
  <autoFilter ref="A2:A32" xr:uid="{A2269470-6567-8244-B71E-60C4683C858C}"/>
  <tableColumns count="1">
    <tableColumn id="1" xr3:uid="{CE741646-9FED-774A-863C-616630A29CD7}" name="Sprint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821EB1-9AB6-4B4E-8AC6-667E1AFB1D23}" name="Table3" displayName="Table3" ref="C2:C23" totalsRowShown="0" headerRowDxfId="5" dataDxfId="4">
  <autoFilter ref="C2:C23" xr:uid="{DBB9E16E-5A1B-E342-8DEB-90A04A830FCC}"/>
  <tableColumns count="1">
    <tableColumn id="1" xr3:uid="{E507A4D1-3231-7549-9028-24BB4E22FBC5}" name="Middle Relay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A5B5B2-68BC-1F44-AD07-574489912F3B}" name="Table2" displayName="Table2" ref="B2:B32" totalsRowShown="0" headerRowDxfId="2" dataDxfId="1">
  <autoFilter ref="B2:B32" xr:uid="{C6F06496-B07E-234B-A75B-DF9A45FEF4FC}"/>
  <tableColumns count="1">
    <tableColumn id="1" xr3:uid="{0DF2A8EE-9A0B-6B48-B1F2-E73341938820}" name="Midd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tabSelected="1" view="pageBreakPreview" zoomScale="75" zoomScaleNormal="75" zoomScaleSheetLayoutView="108" workbookViewId="0">
      <selection activeCell="G13" sqref="G13"/>
    </sheetView>
  </sheetViews>
  <sheetFormatPr defaultColWidth="9" defaultRowHeight="15" x14ac:dyDescent="0.3"/>
  <cols>
    <col min="1" max="1" width="3.6640625" style="1" customWidth="1"/>
    <col min="2" max="2" width="36.77734375" style="1" customWidth="1"/>
    <col min="3" max="3" width="5.44140625" style="1" bestFit="1" customWidth="1"/>
    <col min="4" max="4" width="17.44140625" style="1" customWidth="1"/>
    <col min="5" max="5" width="5.6640625" style="1" customWidth="1"/>
    <col min="6" max="6" width="26.33203125" style="1" customWidth="1"/>
    <col min="7" max="7" width="20.6640625" style="1" customWidth="1"/>
    <col min="8" max="8" width="14.6640625" style="1" bestFit="1" customWidth="1"/>
    <col min="9" max="9" width="12.44140625" style="1" customWidth="1"/>
    <col min="10" max="10" width="14.6640625" style="1" customWidth="1"/>
    <col min="11" max="11" width="12.6640625" style="1" customWidth="1"/>
    <col min="12" max="12" width="17.6640625" style="1" customWidth="1"/>
    <col min="13" max="13" width="16.6640625" style="2" customWidth="1"/>
    <col min="14" max="14" width="16.6640625" style="1" customWidth="1"/>
    <col min="15" max="15" width="13.33203125" style="1" customWidth="1"/>
    <col min="16" max="17" width="9" style="1"/>
    <col min="18" max="18" width="21.44140625" style="1" customWidth="1"/>
    <col min="19" max="16384" width="9" style="1"/>
  </cols>
  <sheetData>
    <row r="1" spans="1:18" ht="16.5" customHeight="1" x14ac:dyDescent="0.3">
      <c r="B1" s="42" t="s">
        <v>79</v>
      </c>
      <c r="C1" s="42"/>
      <c r="D1" s="42"/>
      <c r="E1" s="42"/>
      <c r="F1" s="42"/>
      <c r="G1" s="42"/>
      <c r="H1" s="45" t="s">
        <v>78</v>
      </c>
      <c r="I1" s="45"/>
      <c r="J1" s="45"/>
      <c r="K1" s="45"/>
      <c r="L1" s="45"/>
      <c r="N1" s="1" t="s">
        <v>83</v>
      </c>
    </row>
    <row r="2" spans="1:18" x14ac:dyDescent="0.3">
      <c r="B2" s="42"/>
      <c r="C2" s="42"/>
      <c r="D2" s="42"/>
      <c r="E2" s="42"/>
      <c r="F2" s="42"/>
      <c r="G2" s="42"/>
      <c r="H2" s="45"/>
      <c r="I2" s="45"/>
      <c r="J2" s="45"/>
      <c r="K2" s="45"/>
      <c r="L2" s="45"/>
    </row>
    <row r="3" spans="1:18" ht="64.2" customHeight="1" x14ac:dyDescent="0.3">
      <c r="B3" s="42"/>
      <c r="C3" s="42"/>
      <c r="D3" s="42"/>
      <c r="E3" s="42"/>
      <c r="F3" s="42"/>
      <c r="G3" s="42"/>
      <c r="H3" s="45"/>
      <c r="I3" s="45"/>
      <c r="J3" s="45"/>
      <c r="K3" s="45"/>
      <c r="L3" s="45"/>
      <c r="N3" s="20" t="s">
        <v>57</v>
      </c>
      <c r="O3" s="39">
        <f ca="1">SUM(Q12:Q81)</f>
        <v>0</v>
      </c>
    </row>
    <row r="4" spans="1:18" s="3" customFormat="1" x14ac:dyDescent="0.25">
      <c r="B4" s="4" t="s">
        <v>0</v>
      </c>
      <c r="C4" s="44"/>
      <c r="D4" s="44"/>
      <c r="E4" s="44"/>
      <c r="F4" s="44"/>
      <c r="G4" s="44"/>
      <c r="H4" s="45"/>
      <c r="I4" s="45"/>
      <c r="J4" s="45"/>
      <c r="K4" s="45"/>
      <c r="L4" s="45"/>
      <c r="M4" s="5"/>
      <c r="N4" s="25"/>
    </row>
    <row r="5" spans="1:18" s="3" customFormat="1" x14ac:dyDescent="0.25">
      <c r="B5" s="4" t="s">
        <v>1</v>
      </c>
      <c r="C5" s="43"/>
      <c r="D5" s="43"/>
      <c r="E5" s="43"/>
      <c r="F5" s="43"/>
      <c r="G5" s="43"/>
      <c r="H5" s="45"/>
      <c r="I5" s="45"/>
      <c r="J5" s="45"/>
      <c r="K5" s="45"/>
      <c r="L5" s="45"/>
      <c r="M5" s="5"/>
      <c r="N5" s="3" t="s">
        <v>69</v>
      </c>
      <c r="O5" s="28">
        <f ca="1">TODAY()</f>
        <v>43252</v>
      </c>
    </row>
    <row r="6" spans="1:18" s="3" customFormat="1" x14ac:dyDescent="0.25">
      <c r="B6" s="4" t="s">
        <v>2</v>
      </c>
      <c r="C6" s="43"/>
      <c r="D6" s="43"/>
      <c r="E6" s="43"/>
      <c r="F6" s="43"/>
      <c r="G6" s="43"/>
      <c r="H6" s="45"/>
      <c r="I6" s="45"/>
      <c r="J6" s="45"/>
      <c r="K6" s="45"/>
      <c r="L6" s="45"/>
      <c r="M6" s="5"/>
    </row>
    <row r="8" spans="1:18" ht="38.25" customHeight="1" x14ac:dyDescent="0.3">
      <c r="A8" s="14"/>
      <c r="B8" s="14" t="s">
        <v>3</v>
      </c>
      <c r="C8" s="14" t="s">
        <v>4</v>
      </c>
      <c r="D8" s="15" t="s">
        <v>52</v>
      </c>
      <c r="E8" s="14" t="s">
        <v>5</v>
      </c>
      <c r="F8" s="15" t="s">
        <v>6</v>
      </c>
      <c r="G8" s="15" t="s">
        <v>62</v>
      </c>
      <c r="H8" s="15" t="s">
        <v>17</v>
      </c>
      <c r="I8" s="15" t="s">
        <v>18</v>
      </c>
      <c r="J8" s="15" t="s">
        <v>63</v>
      </c>
      <c r="K8" s="15" t="s">
        <v>64</v>
      </c>
      <c r="L8" s="15" t="s">
        <v>65</v>
      </c>
      <c r="M8" s="40" t="s">
        <v>71</v>
      </c>
      <c r="N8" s="41"/>
      <c r="O8" s="15" t="s">
        <v>53</v>
      </c>
      <c r="P8" s="14" t="s">
        <v>54</v>
      </c>
      <c r="Q8" s="14" t="s">
        <v>55</v>
      </c>
      <c r="R8" s="36" t="s">
        <v>76</v>
      </c>
    </row>
    <row r="9" spans="1:18" s="7" customFormat="1" x14ac:dyDescent="0.3">
      <c r="A9" s="16" t="s">
        <v>58</v>
      </c>
      <c r="B9" s="16" t="s">
        <v>7</v>
      </c>
      <c r="C9" s="16" t="s">
        <v>8</v>
      </c>
      <c r="D9" s="17">
        <v>30184</v>
      </c>
      <c r="E9" s="18">
        <f>IF(D9&gt;0,2018-YEAR(D9),"")</f>
        <v>36</v>
      </c>
      <c r="F9" s="16" t="s">
        <v>9</v>
      </c>
      <c r="G9" s="16" t="s">
        <v>72</v>
      </c>
      <c r="H9" s="16" t="s">
        <v>10</v>
      </c>
      <c r="I9" s="16" t="s">
        <v>10</v>
      </c>
      <c r="J9" s="16" t="s">
        <v>10</v>
      </c>
      <c r="K9" s="16" t="s">
        <v>49</v>
      </c>
      <c r="L9" s="16" t="s">
        <v>49</v>
      </c>
      <c r="M9" s="19">
        <v>43456</v>
      </c>
      <c r="N9" s="19">
        <v>43461</v>
      </c>
      <c r="O9" s="16" t="s">
        <v>10</v>
      </c>
      <c r="P9" s="16"/>
      <c r="Q9" s="16">
        <f ca="1">Fees!L3</f>
        <v>4000</v>
      </c>
      <c r="R9" s="38"/>
    </row>
    <row r="10" spans="1:18" s="7" customFormat="1" x14ac:dyDescent="0.3">
      <c r="A10" s="16" t="s">
        <v>58</v>
      </c>
      <c r="B10" s="16" t="s">
        <v>11</v>
      </c>
      <c r="C10" s="16" t="s">
        <v>12</v>
      </c>
      <c r="D10" s="17">
        <v>30915</v>
      </c>
      <c r="E10" s="18">
        <f>IF(D10&gt;0,2018-YEAR(D10),"")</f>
        <v>34</v>
      </c>
      <c r="F10" s="16" t="s">
        <v>13</v>
      </c>
      <c r="G10" s="16" t="s">
        <v>73</v>
      </c>
      <c r="H10" s="16" t="s">
        <v>37</v>
      </c>
      <c r="I10" s="16" t="s">
        <v>37</v>
      </c>
      <c r="J10" s="16" t="s">
        <v>10</v>
      </c>
      <c r="K10" s="16" t="s">
        <v>49</v>
      </c>
      <c r="L10" s="16" t="s">
        <v>49</v>
      </c>
      <c r="M10" s="19">
        <v>43456</v>
      </c>
      <c r="N10" s="19">
        <v>43461</v>
      </c>
      <c r="O10" s="16" t="s">
        <v>51</v>
      </c>
      <c r="P10" s="16">
        <v>70980</v>
      </c>
      <c r="Q10" s="16">
        <f ca="1">Fees!L4</f>
        <v>4000</v>
      </c>
      <c r="R10" s="38" t="s">
        <v>77</v>
      </c>
    </row>
    <row r="11" spans="1:18" s="7" customFormat="1" x14ac:dyDescent="0.3">
      <c r="A11" s="16" t="s">
        <v>58</v>
      </c>
      <c r="B11" s="16" t="s">
        <v>14</v>
      </c>
      <c r="C11" s="16" t="s">
        <v>8</v>
      </c>
      <c r="D11" s="17">
        <v>36017</v>
      </c>
      <c r="E11" s="18">
        <f>IF(D11&gt;0,2018-YEAR(D11),"")</f>
        <v>20</v>
      </c>
      <c r="F11" s="16" t="s">
        <v>15</v>
      </c>
      <c r="G11" s="16" t="s">
        <v>50</v>
      </c>
      <c r="H11" s="16" t="s">
        <v>24</v>
      </c>
      <c r="I11" s="16" t="s">
        <v>24</v>
      </c>
      <c r="J11" s="16" t="s">
        <v>24</v>
      </c>
      <c r="K11" s="16" t="s">
        <v>50</v>
      </c>
      <c r="L11" s="16" t="s">
        <v>49</v>
      </c>
      <c r="M11" s="19" t="s">
        <v>10</v>
      </c>
      <c r="N11" s="19" t="s">
        <v>10</v>
      </c>
      <c r="O11" s="16">
        <v>1814999</v>
      </c>
      <c r="P11" s="16">
        <v>72568</v>
      </c>
      <c r="Q11" s="16">
        <f ca="1">Fees!L5</f>
        <v>1000</v>
      </c>
      <c r="R11" s="38"/>
    </row>
    <row r="12" spans="1:18" s="7" customFormat="1" x14ac:dyDescent="0.3">
      <c r="A12" s="6">
        <v>1</v>
      </c>
      <c r="B12" s="10"/>
      <c r="C12" s="10"/>
      <c r="D12" s="11"/>
      <c r="E12" s="13" t="str">
        <f t="shared" ref="E12:E31" si="0">IF(D12&gt;0,2018-YEAR(D12),"")</f>
        <v/>
      </c>
      <c r="F12" s="10"/>
      <c r="G12" s="10"/>
      <c r="H12" s="10"/>
      <c r="I12" s="10"/>
      <c r="J12" s="10"/>
      <c r="K12" s="10"/>
      <c r="L12" s="10"/>
      <c r="M12" s="12"/>
      <c r="N12" s="12"/>
      <c r="O12" s="10"/>
      <c r="P12" s="10"/>
      <c r="Q12" s="6">
        <f ca="1">Fees!L6</f>
        <v>0</v>
      </c>
      <c r="R12" s="37"/>
    </row>
    <row r="13" spans="1:18" s="7" customFormat="1" x14ac:dyDescent="0.3">
      <c r="A13" s="6">
        <v>2</v>
      </c>
      <c r="B13" s="10"/>
      <c r="C13" s="10"/>
      <c r="D13" s="11"/>
      <c r="E13" s="13" t="str">
        <f t="shared" si="0"/>
        <v/>
      </c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6">
        <f ca="1">Fees!L7</f>
        <v>0</v>
      </c>
      <c r="R13" s="37"/>
    </row>
    <row r="14" spans="1:18" s="7" customFormat="1" x14ac:dyDescent="0.3">
      <c r="A14" s="6">
        <v>3</v>
      </c>
      <c r="B14" s="10"/>
      <c r="C14" s="10"/>
      <c r="D14" s="11"/>
      <c r="E14" s="13" t="str">
        <f t="shared" si="0"/>
        <v/>
      </c>
      <c r="F14" s="10"/>
      <c r="G14" s="10"/>
      <c r="H14" s="10"/>
      <c r="I14" s="10"/>
      <c r="J14" s="10"/>
      <c r="K14" s="10"/>
      <c r="L14" s="10"/>
      <c r="M14" s="12"/>
      <c r="N14" s="12"/>
      <c r="O14" s="10"/>
      <c r="P14" s="10"/>
      <c r="Q14" s="6">
        <f ca="1">Fees!L8</f>
        <v>0</v>
      </c>
      <c r="R14" s="37"/>
    </row>
    <row r="15" spans="1:18" s="7" customFormat="1" x14ac:dyDescent="0.3">
      <c r="A15" s="6">
        <v>4</v>
      </c>
      <c r="B15" s="10"/>
      <c r="C15" s="10"/>
      <c r="D15" s="11"/>
      <c r="E15" s="13" t="str">
        <f t="shared" si="0"/>
        <v/>
      </c>
      <c r="F15" s="10"/>
      <c r="G15" s="10"/>
      <c r="H15" s="10"/>
      <c r="I15" s="10"/>
      <c r="J15" s="10"/>
      <c r="K15" s="10"/>
      <c r="L15" s="10"/>
      <c r="M15" s="12"/>
      <c r="N15" s="12"/>
      <c r="O15" s="10"/>
      <c r="P15" s="10"/>
      <c r="Q15" s="6">
        <f ca="1">Fees!L9</f>
        <v>0</v>
      </c>
      <c r="R15" s="37"/>
    </row>
    <row r="16" spans="1:18" s="7" customFormat="1" x14ac:dyDescent="0.3">
      <c r="A16" s="6">
        <v>5</v>
      </c>
      <c r="B16" s="10"/>
      <c r="C16" s="10"/>
      <c r="D16" s="11"/>
      <c r="E16" s="13" t="str">
        <f t="shared" si="0"/>
        <v/>
      </c>
      <c r="F16" s="10"/>
      <c r="G16" s="10"/>
      <c r="H16" s="10"/>
      <c r="I16" s="10"/>
      <c r="J16" s="10"/>
      <c r="K16" s="10"/>
      <c r="L16" s="10"/>
      <c r="M16" s="12"/>
      <c r="N16" s="12"/>
      <c r="O16" s="10"/>
      <c r="P16" s="10"/>
      <c r="Q16" s="6">
        <f ca="1">Fees!L10</f>
        <v>0</v>
      </c>
      <c r="R16" s="37"/>
    </row>
    <row r="17" spans="1:18" s="7" customFormat="1" x14ac:dyDescent="0.3">
      <c r="A17" s="6">
        <v>6</v>
      </c>
      <c r="B17" s="10"/>
      <c r="C17" s="10"/>
      <c r="D17" s="11"/>
      <c r="E17" s="13" t="str">
        <f t="shared" si="0"/>
        <v/>
      </c>
      <c r="F17" s="10"/>
      <c r="G17" s="10"/>
      <c r="H17" s="10"/>
      <c r="I17" s="10"/>
      <c r="J17" s="10"/>
      <c r="K17" s="10"/>
      <c r="L17" s="10"/>
      <c r="M17" s="12"/>
      <c r="N17" s="12"/>
      <c r="O17" s="10"/>
      <c r="P17" s="10"/>
      <c r="Q17" s="6">
        <f ca="1">Fees!L11</f>
        <v>0</v>
      </c>
      <c r="R17" s="37"/>
    </row>
    <row r="18" spans="1:18" s="7" customFormat="1" x14ac:dyDescent="0.3">
      <c r="A18" s="6">
        <v>7</v>
      </c>
      <c r="B18" s="10"/>
      <c r="C18" s="10"/>
      <c r="D18" s="11"/>
      <c r="E18" s="13" t="str">
        <f t="shared" si="0"/>
        <v/>
      </c>
      <c r="F18" s="10"/>
      <c r="G18" s="10"/>
      <c r="H18" s="10"/>
      <c r="I18" s="10"/>
      <c r="J18" s="10"/>
      <c r="K18" s="10"/>
      <c r="L18" s="10"/>
      <c r="M18" s="12"/>
      <c r="N18" s="12"/>
      <c r="O18" s="10"/>
      <c r="P18" s="10"/>
      <c r="Q18" s="6">
        <f ca="1">Fees!L12</f>
        <v>0</v>
      </c>
      <c r="R18" s="37"/>
    </row>
    <row r="19" spans="1:18" s="7" customFormat="1" x14ac:dyDescent="0.3">
      <c r="A19" s="6">
        <v>8</v>
      </c>
      <c r="B19" s="10"/>
      <c r="C19" s="10"/>
      <c r="D19" s="11"/>
      <c r="E19" s="13" t="str">
        <f t="shared" si="0"/>
        <v/>
      </c>
      <c r="F19" s="10"/>
      <c r="G19" s="10"/>
      <c r="H19" s="10"/>
      <c r="I19" s="10"/>
      <c r="J19" s="10"/>
      <c r="K19" s="10"/>
      <c r="L19" s="10"/>
      <c r="M19" s="12"/>
      <c r="N19" s="12"/>
      <c r="O19" s="10"/>
      <c r="P19" s="10"/>
      <c r="Q19" s="6">
        <f ca="1">Fees!L13</f>
        <v>0</v>
      </c>
      <c r="R19" s="37"/>
    </row>
    <row r="20" spans="1:18" s="7" customFormat="1" x14ac:dyDescent="0.3">
      <c r="A20" s="6">
        <v>9</v>
      </c>
      <c r="B20" s="10"/>
      <c r="C20" s="10"/>
      <c r="D20" s="11"/>
      <c r="E20" s="13" t="str">
        <f t="shared" si="0"/>
        <v/>
      </c>
      <c r="F20" s="10"/>
      <c r="G20" s="10"/>
      <c r="H20" s="10"/>
      <c r="I20" s="10"/>
      <c r="J20" s="10"/>
      <c r="K20" s="10"/>
      <c r="L20" s="10"/>
      <c r="M20" s="12"/>
      <c r="N20" s="12"/>
      <c r="O20" s="10"/>
      <c r="P20" s="10"/>
      <c r="Q20" s="6">
        <f ca="1">Fees!L14</f>
        <v>0</v>
      </c>
      <c r="R20" s="37"/>
    </row>
    <row r="21" spans="1:18" s="7" customFormat="1" x14ac:dyDescent="0.3">
      <c r="A21" s="6">
        <v>10</v>
      </c>
      <c r="B21" s="10"/>
      <c r="C21" s="10"/>
      <c r="D21" s="11"/>
      <c r="E21" s="13" t="str">
        <f t="shared" si="0"/>
        <v/>
      </c>
      <c r="F21" s="10"/>
      <c r="G21" s="10"/>
      <c r="H21" s="10"/>
      <c r="I21" s="10"/>
      <c r="J21" s="10"/>
      <c r="K21" s="10"/>
      <c r="L21" s="10"/>
      <c r="M21" s="12"/>
      <c r="N21" s="12"/>
      <c r="O21" s="10"/>
      <c r="P21" s="10"/>
      <c r="Q21" s="6">
        <f ca="1">Fees!L15</f>
        <v>0</v>
      </c>
      <c r="R21" s="37"/>
    </row>
    <row r="22" spans="1:18" s="7" customFormat="1" x14ac:dyDescent="0.3">
      <c r="A22" s="6">
        <v>11</v>
      </c>
      <c r="B22" s="10"/>
      <c r="C22" s="10"/>
      <c r="D22" s="11"/>
      <c r="E22" s="13" t="str">
        <f t="shared" si="0"/>
        <v/>
      </c>
      <c r="F22" s="10"/>
      <c r="G22" s="10"/>
      <c r="H22" s="10"/>
      <c r="I22" s="10"/>
      <c r="J22" s="10"/>
      <c r="K22" s="10"/>
      <c r="L22" s="10"/>
      <c r="M22" s="12"/>
      <c r="N22" s="12"/>
      <c r="O22" s="10"/>
      <c r="P22" s="10"/>
      <c r="Q22" s="6">
        <f ca="1">Fees!L16</f>
        <v>0</v>
      </c>
      <c r="R22" s="37"/>
    </row>
    <row r="23" spans="1:18" s="7" customFormat="1" x14ac:dyDescent="0.3">
      <c r="A23" s="6">
        <v>12</v>
      </c>
      <c r="B23" s="10"/>
      <c r="C23" s="10"/>
      <c r="D23" s="11"/>
      <c r="E23" s="13" t="str">
        <f t="shared" si="0"/>
        <v/>
      </c>
      <c r="F23" s="10"/>
      <c r="G23" s="10"/>
      <c r="H23" s="10"/>
      <c r="I23" s="10"/>
      <c r="J23" s="10"/>
      <c r="K23" s="10"/>
      <c r="L23" s="10"/>
      <c r="M23" s="12"/>
      <c r="N23" s="12"/>
      <c r="O23" s="10"/>
      <c r="P23" s="10"/>
      <c r="Q23" s="6">
        <f ca="1">Fees!L17</f>
        <v>0</v>
      </c>
      <c r="R23" s="37"/>
    </row>
    <row r="24" spans="1:18" s="7" customFormat="1" x14ac:dyDescent="0.3">
      <c r="A24" s="6">
        <v>13</v>
      </c>
      <c r="B24" s="10"/>
      <c r="C24" s="10"/>
      <c r="D24" s="11"/>
      <c r="E24" s="13" t="str">
        <f t="shared" si="0"/>
        <v/>
      </c>
      <c r="F24" s="10"/>
      <c r="G24" s="10"/>
      <c r="H24" s="10"/>
      <c r="I24" s="10"/>
      <c r="J24" s="10"/>
      <c r="K24" s="10"/>
      <c r="L24" s="10"/>
      <c r="M24" s="12"/>
      <c r="N24" s="12"/>
      <c r="O24" s="10"/>
      <c r="P24" s="10"/>
      <c r="Q24" s="6">
        <f ca="1">Fees!L18</f>
        <v>0</v>
      </c>
      <c r="R24" s="37"/>
    </row>
    <row r="25" spans="1:18" s="7" customFormat="1" x14ac:dyDescent="0.3">
      <c r="A25" s="6">
        <v>14</v>
      </c>
      <c r="B25" s="10"/>
      <c r="C25" s="10"/>
      <c r="D25" s="11"/>
      <c r="E25" s="13" t="str">
        <f t="shared" si="0"/>
        <v/>
      </c>
      <c r="F25" s="10"/>
      <c r="G25" s="10"/>
      <c r="H25" s="10"/>
      <c r="I25" s="10"/>
      <c r="J25" s="10"/>
      <c r="K25" s="10"/>
      <c r="L25" s="10"/>
      <c r="M25" s="12"/>
      <c r="N25" s="12"/>
      <c r="O25" s="10"/>
      <c r="P25" s="10"/>
      <c r="Q25" s="6">
        <f ca="1">Fees!L19</f>
        <v>0</v>
      </c>
      <c r="R25" s="37"/>
    </row>
    <row r="26" spans="1:18" s="7" customFormat="1" x14ac:dyDescent="0.3">
      <c r="A26" s="6">
        <v>15</v>
      </c>
      <c r="B26" s="10"/>
      <c r="C26" s="10"/>
      <c r="D26" s="11"/>
      <c r="E26" s="13" t="str">
        <f t="shared" si="0"/>
        <v/>
      </c>
      <c r="F26" s="10"/>
      <c r="G26" s="10"/>
      <c r="H26" s="10"/>
      <c r="I26" s="10"/>
      <c r="J26" s="10"/>
      <c r="K26" s="10"/>
      <c r="L26" s="10"/>
      <c r="M26" s="12"/>
      <c r="N26" s="12"/>
      <c r="O26" s="10"/>
      <c r="P26" s="10"/>
      <c r="Q26" s="6">
        <f ca="1">Fees!L20</f>
        <v>0</v>
      </c>
      <c r="R26" s="37"/>
    </row>
    <row r="27" spans="1:18" s="7" customFormat="1" x14ac:dyDescent="0.3">
      <c r="A27" s="6">
        <v>16</v>
      </c>
      <c r="B27" s="10"/>
      <c r="C27" s="10"/>
      <c r="D27" s="11"/>
      <c r="E27" s="13" t="str">
        <f t="shared" si="0"/>
        <v/>
      </c>
      <c r="F27" s="10"/>
      <c r="G27" s="10"/>
      <c r="H27" s="10"/>
      <c r="I27" s="10"/>
      <c r="J27" s="10"/>
      <c r="K27" s="10"/>
      <c r="L27" s="10"/>
      <c r="M27" s="12"/>
      <c r="N27" s="12"/>
      <c r="O27" s="10"/>
      <c r="P27" s="10"/>
      <c r="Q27" s="6">
        <f ca="1">Fees!L21</f>
        <v>0</v>
      </c>
      <c r="R27" s="37"/>
    </row>
    <row r="28" spans="1:18" s="7" customFormat="1" x14ac:dyDescent="0.3">
      <c r="A28" s="6">
        <v>17</v>
      </c>
      <c r="B28" s="10"/>
      <c r="C28" s="10"/>
      <c r="D28" s="11"/>
      <c r="E28" s="13" t="str">
        <f t="shared" si="0"/>
        <v/>
      </c>
      <c r="F28" s="10"/>
      <c r="G28" s="10"/>
      <c r="H28" s="10"/>
      <c r="I28" s="10"/>
      <c r="J28" s="10"/>
      <c r="K28" s="10"/>
      <c r="L28" s="10"/>
      <c r="M28" s="12"/>
      <c r="N28" s="12"/>
      <c r="O28" s="10"/>
      <c r="P28" s="10"/>
      <c r="Q28" s="6">
        <f ca="1">Fees!L22</f>
        <v>0</v>
      </c>
      <c r="R28" s="37"/>
    </row>
    <row r="29" spans="1:18" s="7" customFormat="1" x14ac:dyDescent="0.3">
      <c r="A29" s="6">
        <v>18</v>
      </c>
      <c r="B29" s="10"/>
      <c r="C29" s="10"/>
      <c r="D29" s="11"/>
      <c r="E29" s="13" t="str">
        <f t="shared" si="0"/>
        <v/>
      </c>
      <c r="F29" s="10"/>
      <c r="G29" s="10"/>
      <c r="H29" s="10"/>
      <c r="I29" s="10"/>
      <c r="J29" s="10"/>
      <c r="K29" s="10"/>
      <c r="L29" s="10"/>
      <c r="M29" s="12"/>
      <c r="N29" s="12"/>
      <c r="O29" s="10"/>
      <c r="P29" s="10"/>
      <c r="Q29" s="6">
        <f ca="1">Fees!L23</f>
        <v>0</v>
      </c>
      <c r="R29" s="37"/>
    </row>
    <row r="30" spans="1:18" s="7" customFormat="1" x14ac:dyDescent="0.3">
      <c r="A30" s="6">
        <v>19</v>
      </c>
      <c r="B30" s="10"/>
      <c r="C30" s="10"/>
      <c r="D30" s="11"/>
      <c r="E30" s="13" t="str">
        <f t="shared" si="0"/>
        <v/>
      </c>
      <c r="F30" s="10"/>
      <c r="G30" s="10"/>
      <c r="H30" s="10"/>
      <c r="I30" s="10"/>
      <c r="J30" s="10"/>
      <c r="K30" s="10"/>
      <c r="L30" s="10"/>
      <c r="M30" s="12"/>
      <c r="N30" s="12"/>
      <c r="O30" s="10"/>
      <c r="P30" s="10"/>
      <c r="Q30" s="6">
        <f ca="1">Fees!L24</f>
        <v>0</v>
      </c>
      <c r="R30" s="37"/>
    </row>
    <row r="31" spans="1:18" s="7" customFormat="1" x14ac:dyDescent="0.3">
      <c r="A31" s="6">
        <v>20</v>
      </c>
      <c r="B31" s="10"/>
      <c r="C31" s="10"/>
      <c r="D31" s="11"/>
      <c r="E31" s="13" t="str">
        <f t="shared" si="0"/>
        <v/>
      </c>
      <c r="F31" s="10"/>
      <c r="G31" s="10"/>
      <c r="H31" s="10"/>
      <c r="I31" s="10"/>
      <c r="J31" s="10"/>
      <c r="K31" s="10"/>
      <c r="L31" s="10"/>
      <c r="M31" s="12"/>
      <c r="N31" s="12"/>
      <c r="O31" s="10"/>
      <c r="P31" s="10"/>
      <c r="Q31" s="6">
        <f ca="1">Fees!L25</f>
        <v>0</v>
      </c>
      <c r="R31" s="37"/>
    </row>
    <row r="32" spans="1:18" s="7" customFormat="1" x14ac:dyDescent="0.3">
      <c r="A32" s="6">
        <v>21</v>
      </c>
      <c r="B32" s="10"/>
      <c r="C32" s="10"/>
      <c r="D32" s="11"/>
      <c r="E32" s="13" t="str">
        <f t="shared" ref="E32:E46" si="1">IF(D32&gt;0,2018-YEAR(D32),"")</f>
        <v/>
      </c>
      <c r="F32" s="10"/>
      <c r="G32" s="10"/>
      <c r="H32" s="10"/>
      <c r="I32" s="10"/>
      <c r="J32" s="10"/>
      <c r="K32" s="10"/>
      <c r="L32" s="10"/>
      <c r="M32" s="12"/>
      <c r="N32" s="12"/>
      <c r="O32" s="10"/>
      <c r="P32" s="10"/>
      <c r="Q32" s="6">
        <f ca="1">Fees!L26</f>
        <v>0</v>
      </c>
      <c r="R32" s="37"/>
    </row>
    <row r="33" spans="1:18" s="7" customFormat="1" x14ac:dyDescent="0.3">
      <c r="A33" s="6">
        <v>22</v>
      </c>
      <c r="B33" s="10"/>
      <c r="C33" s="10"/>
      <c r="D33" s="11"/>
      <c r="E33" s="13" t="str">
        <f t="shared" si="1"/>
        <v/>
      </c>
      <c r="F33" s="10"/>
      <c r="G33" s="10"/>
      <c r="H33" s="10"/>
      <c r="I33" s="10"/>
      <c r="J33" s="10"/>
      <c r="K33" s="10"/>
      <c r="L33" s="10"/>
      <c r="M33" s="12"/>
      <c r="N33" s="12"/>
      <c r="O33" s="10"/>
      <c r="P33" s="10"/>
      <c r="Q33" s="6">
        <f ca="1">Fees!L27</f>
        <v>0</v>
      </c>
      <c r="R33" s="37"/>
    </row>
    <row r="34" spans="1:18" s="7" customFormat="1" x14ac:dyDescent="0.3">
      <c r="A34" s="6">
        <v>23</v>
      </c>
      <c r="B34" s="10"/>
      <c r="C34" s="10"/>
      <c r="D34" s="11"/>
      <c r="E34" s="13" t="str">
        <f t="shared" si="1"/>
        <v/>
      </c>
      <c r="F34" s="10"/>
      <c r="G34" s="10"/>
      <c r="H34" s="10"/>
      <c r="I34" s="10"/>
      <c r="J34" s="10"/>
      <c r="K34" s="10"/>
      <c r="L34" s="10"/>
      <c r="M34" s="12"/>
      <c r="N34" s="12"/>
      <c r="O34" s="10"/>
      <c r="P34" s="10"/>
      <c r="Q34" s="6">
        <f ca="1">Fees!L28</f>
        <v>0</v>
      </c>
      <c r="R34" s="37"/>
    </row>
    <row r="35" spans="1:18" s="7" customFormat="1" x14ac:dyDescent="0.3">
      <c r="A35" s="6">
        <v>24</v>
      </c>
      <c r="B35" s="10"/>
      <c r="C35" s="10"/>
      <c r="D35" s="11"/>
      <c r="E35" s="13" t="str">
        <f t="shared" si="1"/>
        <v/>
      </c>
      <c r="F35" s="10"/>
      <c r="G35" s="10"/>
      <c r="H35" s="10"/>
      <c r="I35" s="10"/>
      <c r="J35" s="10"/>
      <c r="K35" s="10"/>
      <c r="L35" s="10"/>
      <c r="M35" s="12"/>
      <c r="N35" s="12"/>
      <c r="O35" s="10"/>
      <c r="P35" s="10"/>
      <c r="Q35" s="6">
        <f ca="1">Fees!L29</f>
        <v>0</v>
      </c>
      <c r="R35" s="37"/>
    </row>
    <row r="36" spans="1:18" s="7" customFormat="1" x14ac:dyDescent="0.3">
      <c r="A36" s="6">
        <v>25</v>
      </c>
      <c r="B36" s="10"/>
      <c r="C36" s="10"/>
      <c r="D36" s="11"/>
      <c r="E36" s="13" t="str">
        <f t="shared" si="1"/>
        <v/>
      </c>
      <c r="F36" s="10"/>
      <c r="G36" s="10"/>
      <c r="H36" s="10"/>
      <c r="I36" s="10"/>
      <c r="J36" s="10"/>
      <c r="K36" s="10"/>
      <c r="L36" s="10"/>
      <c r="M36" s="12"/>
      <c r="N36" s="12"/>
      <c r="O36" s="10"/>
      <c r="P36" s="10"/>
      <c r="Q36" s="6">
        <f ca="1">Fees!L30</f>
        <v>0</v>
      </c>
      <c r="R36" s="37"/>
    </row>
    <row r="37" spans="1:18" s="7" customFormat="1" x14ac:dyDescent="0.3">
      <c r="A37" s="6">
        <v>26</v>
      </c>
      <c r="B37" s="10"/>
      <c r="C37" s="10"/>
      <c r="D37" s="11"/>
      <c r="E37" s="13" t="str">
        <f t="shared" si="1"/>
        <v/>
      </c>
      <c r="F37" s="10"/>
      <c r="G37" s="10"/>
      <c r="H37" s="10"/>
      <c r="I37" s="10"/>
      <c r="J37" s="10"/>
      <c r="K37" s="10"/>
      <c r="L37" s="10"/>
      <c r="M37" s="12"/>
      <c r="N37" s="12"/>
      <c r="O37" s="10"/>
      <c r="P37" s="10"/>
      <c r="Q37" s="6">
        <f ca="1">Fees!L31</f>
        <v>0</v>
      </c>
      <c r="R37" s="37"/>
    </row>
    <row r="38" spans="1:18" s="7" customFormat="1" x14ac:dyDescent="0.3">
      <c r="A38" s="6">
        <v>27</v>
      </c>
      <c r="B38" s="10"/>
      <c r="C38" s="10"/>
      <c r="D38" s="11"/>
      <c r="E38" s="13" t="str">
        <f t="shared" si="1"/>
        <v/>
      </c>
      <c r="F38" s="10"/>
      <c r="G38" s="10"/>
      <c r="H38" s="10"/>
      <c r="I38" s="10"/>
      <c r="J38" s="10"/>
      <c r="K38" s="10"/>
      <c r="L38" s="10"/>
      <c r="M38" s="12"/>
      <c r="N38" s="12"/>
      <c r="O38" s="10"/>
      <c r="P38" s="10"/>
      <c r="Q38" s="6">
        <f ca="1">Fees!L32</f>
        <v>0</v>
      </c>
      <c r="R38" s="37"/>
    </row>
    <row r="39" spans="1:18" s="7" customFormat="1" x14ac:dyDescent="0.3">
      <c r="A39" s="6">
        <v>28</v>
      </c>
      <c r="B39" s="10"/>
      <c r="C39" s="10"/>
      <c r="D39" s="11"/>
      <c r="E39" s="13" t="str">
        <f t="shared" si="1"/>
        <v/>
      </c>
      <c r="F39" s="10"/>
      <c r="G39" s="10"/>
      <c r="H39" s="10"/>
      <c r="I39" s="10"/>
      <c r="J39" s="10"/>
      <c r="K39" s="10"/>
      <c r="L39" s="10"/>
      <c r="M39" s="12"/>
      <c r="N39" s="12"/>
      <c r="O39" s="10"/>
      <c r="P39" s="10"/>
      <c r="Q39" s="6">
        <f ca="1">Fees!L33</f>
        <v>0</v>
      </c>
      <c r="R39" s="37"/>
    </row>
    <row r="40" spans="1:18" s="7" customFormat="1" x14ac:dyDescent="0.3">
      <c r="A40" s="6">
        <v>29</v>
      </c>
      <c r="B40" s="10"/>
      <c r="C40" s="10"/>
      <c r="D40" s="11"/>
      <c r="E40" s="13" t="str">
        <f t="shared" si="1"/>
        <v/>
      </c>
      <c r="F40" s="10"/>
      <c r="G40" s="10"/>
      <c r="H40" s="10"/>
      <c r="I40" s="10"/>
      <c r="J40" s="10"/>
      <c r="K40" s="10"/>
      <c r="L40" s="10"/>
      <c r="M40" s="12"/>
      <c r="N40" s="12"/>
      <c r="O40" s="10"/>
      <c r="P40" s="10"/>
      <c r="Q40" s="6">
        <f ca="1">Fees!L34</f>
        <v>0</v>
      </c>
      <c r="R40" s="37"/>
    </row>
    <row r="41" spans="1:18" s="7" customFormat="1" x14ac:dyDescent="0.3">
      <c r="A41" s="6">
        <v>30</v>
      </c>
      <c r="B41" s="10"/>
      <c r="C41" s="10"/>
      <c r="D41" s="11"/>
      <c r="E41" s="13" t="str">
        <f t="shared" si="1"/>
        <v/>
      </c>
      <c r="F41" s="10"/>
      <c r="G41" s="10"/>
      <c r="H41" s="10"/>
      <c r="I41" s="10"/>
      <c r="J41" s="10"/>
      <c r="K41" s="10"/>
      <c r="L41" s="10"/>
      <c r="M41" s="12"/>
      <c r="N41" s="12"/>
      <c r="O41" s="10"/>
      <c r="P41" s="10"/>
      <c r="Q41" s="6">
        <f ca="1">Fees!L35</f>
        <v>0</v>
      </c>
      <c r="R41" s="37"/>
    </row>
    <row r="42" spans="1:18" s="7" customFormat="1" x14ac:dyDescent="0.3">
      <c r="A42" s="6">
        <v>31</v>
      </c>
      <c r="B42" s="10"/>
      <c r="C42" s="10"/>
      <c r="D42" s="11"/>
      <c r="E42" s="13" t="str">
        <f t="shared" si="1"/>
        <v/>
      </c>
      <c r="F42" s="10"/>
      <c r="G42" s="10"/>
      <c r="H42" s="10"/>
      <c r="I42" s="10"/>
      <c r="J42" s="10"/>
      <c r="K42" s="10"/>
      <c r="L42" s="10"/>
      <c r="M42" s="12"/>
      <c r="N42" s="12"/>
      <c r="O42" s="10"/>
      <c r="P42" s="10"/>
      <c r="Q42" s="6">
        <f ca="1">Fees!L36</f>
        <v>0</v>
      </c>
      <c r="R42" s="37"/>
    </row>
    <row r="43" spans="1:18" s="7" customFormat="1" x14ac:dyDescent="0.3">
      <c r="A43" s="6">
        <v>32</v>
      </c>
      <c r="B43" s="10"/>
      <c r="C43" s="10"/>
      <c r="D43" s="11"/>
      <c r="E43" s="13" t="str">
        <f t="shared" si="1"/>
        <v/>
      </c>
      <c r="F43" s="10"/>
      <c r="G43" s="10"/>
      <c r="H43" s="10"/>
      <c r="I43" s="10"/>
      <c r="J43" s="10"/>
      <c r="K43" s="10"/>
      <c r="L43" s="10"/>
      <c r="M43" s="12"/>
      <c r="N43" s="12"/>
      <c r="O43" s="10"/>
      <c r="P43" s="10"/>
      <c r="Q43" s="6">
        <f ca="1">Fees!L37</f>
        <v>0</v>
      </c>
      <c r="R43" s="37"/>
    </row>
    <row r="44" spans="1:18" s="7" customFormat="1" x14ac:dyDescent="0.3">
      <c r="A44" s="6">
        <v>33</v>
      </c>
      <c r="B44" s="10"/>
      <c r="C44" s="10"/>
      <c r="D44" s="11"/>
      <c r="E44" s="13" t="str">
        <f t="shared" si="1"/>
        <v/>
      </c>
      <c r="F44" s="10"/>
      <c r="G44" s="10"/>
      <c r="H44" s="10"/>
      <c r="I44" s="10"/>
      <c r="J44" s="10"/>
      <c r="K44" s="10"/>
      <c r="L44" s="10"/>
      <c r="M44" s="12"/>
      <c r="N44" s="12"/>
      <c r="O44" s="10"/>
      <c r="P44" s="10"/>
      <c r="Q44" s="6">
        <f ca="1">Fees!L38</f>
        <v>0</v>
      </c>
      <c r="R44" s="37"/>
    </row>
    <row r="45" spans="1:18" s="7" customFormat="1" x14ac:dyDescent="0.3">
      <c r="A45" s="6">
        <v>34</v>
      </c>
      <c r="B45" s="10"/>
      <c r="C45" s="10"/>
      <c r="D45" s="11"/>
      <c r="E45" s="13" t="str">
        <f t="shared" si="1"/>
        <v/>
      </c>
      <c r="F45" s="10"/>
      <c r="G45" s="10"/>
      <c r="H45" s="10"/>
      <c r="I45" s="10"/>
      <c r="J45" s="10"/>
      <c r="K45" s="10"/>
      <c r="L45" s="10"/>
      <c r="M45" s="12"/>
      <c r="N45" s="12"/>
      <c r="O45" s="10"/>
      <c r="P45" s="10"/>
      <c r="Q45" s="6">
        <f ca="1">Fees!L39</f>
        <v>0</v>
      </c>
      <c r="R45" s="37"/>
    </row>
    <row r="46" spans="1:18" s="7" customFormat="1" x14ac:dyDescent="0.3">
      <c r="A46" s="6">
        <v>35</v>
      </c>
      <c r="B46" s="10"/>
      <c r="C46" s="10"/>
      <c r="D46" s="11"/>
      <c r="E46" s="13" t="str">
        <f t="shared" si="1"/>
        <v/>
      </c>
      <c r="F46" s="10"/>
      <c r="G46" s="10"/>
      <c r="H46" s="10"/>
      <c r="I46" s="10"/>
      <c r="J46" s="10"/>
      <c r="K46" s="10"/>
      <c r="L46" s="10"/>
      <c r="M46" s="12"/>
      <c r="N46" s="12"/>
      <c r="O46" s="10"/>
      <c r="P46" s="10"/>
      <c r="Q46" s="6">
        <f ca="1">Fees!L40</f>
        <v>0</v>
      </c>
      <c r="R46" s="37"/>
    </row>
    <row r="47" spans="1:18" x14ac:dyDescent="0.3">
      <c r="A47" s="6">
        <v>36</v>
      </c>
      <c r="B47" s="10"/>
      <c r="C47" s="10"/>
      <c r="D47" s="11"/>
      <c r="E47" s="13" t="str">
        <f t="shared" ref="E47:E79" si="2">IF(D47&gt;0,2018-YEAR(D47),"")</f>
        <v/>
      </c>
      <c r="F47" s="10"/>
      <c r="G47" s="10"/>
      <c r="H47" s="10"/>
      <c r="I47" s="10"/>
      <c r="J47" s="10"/>
      <c r="K47" s="10"/>
      <c r="L47" s="10"/>
      <c r="M47" s="12"/>
      <c r="N47" s="12"/>
      <c r="O47" s="10"/>
      <c r="P47" s="10"/>
      <c r="Q47" s="6">
        <f ca="1">Fees!L41</f>
        <v>0</v>
      </c>
      <c r="R47" s="37"/>
    </row>
    <row r="48" spans="1:18" x14ac:dyDescent="0.3">
      <c r="A48" s="6">
        <v>37</v>
      </c>
      <c r="B48" s="10"/>
      <c r="C48" s="10"/>
      <c r="D48" s="11"/>
      <c r="E48" s="13" t="str">
        <f t="shared" si="2"/>
        <v/>
      </c>
      <c r="F48" s="10"/>
      <c r="G48" s="10"/>
      <c r="H48" s="10"/>
      <c r="I48" s="10"/>
      <c r="J48" s="10"/>
      <c r="K48" s="10"/>
      <c r="L48" s="10"/>
      <c r="M48" s="12"/>
      <c r="N48" s="12"/>
      <c r="O48" s="10"/>
      <c r="P48" s="10"/>
      <c r="Q48" s="6">
        <f ca="1">Fees!L42</f>
        <v>0</v>
      </c>
      <c r="R48" s="37"/>
    </row>
    <row r="49" spans="1:18" x14ac:dyDescent="0.3">
      <c r="A49" s="6">
        <v>38</v>
      </c>
      <c r="B49" s="10"/>
      <c r="C49" s="10"/>
      <c r="D49" s="11"/>
      <c r="E49" s="13" t="str">
        <f t="shared" si="2"/>
        <v/>
      </c>
      <c r="F49" s="10"/>
      <c r="G49" s="10"/>
      <c r="H49" s="10"/>
      <c r="I49" s="10"/>
      <c r="J49" s="10"/>
      <c r="K49" s="10"/>
      <c r="L49" s="10"/>
      <c r="M49" s="12"/>
      <c r="N49" s="12"/>
      <c r="O49" s="10"/>
      <c r="P49" s="10"/>
      <c r="Q49" s="6">
        <f ca="1">Fees!L43</f>
        <v>0</v>
      </c>
      <c r="R49" s="37"/>
    </row>
    <row r="50" spans="1:18" x14ac:dyDescent="0.3">
      <c r="A50" s="6">
        <v>39</v>
      </c>
      <c r="B50" s="10"/>
      <c r="C50" s="10"/>
      <c r="D50" s="11"/>
      <c r="E50" s="13" t="str">
        <f t="shared" si="2"/>
        <v/>
      </c>
      <c r="F50" s="10"/>
      <c r="G50" s="10"/>
      <c r="H50" s="10"/>
      <c r="I50" s="10"/>
      <c r="J50" s="10"/>
      <c r="K50" s="10"/>
      <c r="L50" s="10"/>
      <c r="M50" s="12"/>
      <c r="N50" s="12"/>
      <c r="O50" s="10"/>
      <c r="P50" s="10"/>
      <c r="Q50" s="6">
        <f ca="1">Fees!L44</f>
        <v>0</v>
      </c>
      <c r="R50" s="37"/>
    </row>
    <row r="51" spans="1:18" x14ac:dyDescent="0.3">
      <c r="A51" s="6">
        <v>40</v>
      </c>
      <c r="B51" s="10"/>
      <c r="C51" s="10"/>
      <c r="D51" s="11"/>
      <c r="E51" s="13" t="str">
        <f t="shared" si="2"/>
        <v/>
      </c>
      <c r="F51" s="10"/>
      <c r="G51" s="10"/>
      <c r="H51" s="10"/>
      <c r="I51" s="10"/>
      <c r="J51" s="10"/>
      <c r="K51" s="10"/>
      <c r="L51" s="10"/>
      <c r="M51" s="12"/>
      <c r="N51" s="12"/>
      <c r="O51" s="10"/>
      <c r="P51" s="10"/>
      <c r="Q51" s="6">
        <f ca="1">Fees!L45</f>
        <v>0</v>
      </c>
      <c r="R51" s="37"/>
    </row>
    <row r="52" spans="1:18" x14ac:dyDescent="0.3">
      <c r="A52" s="6">
        <v>41</v>
      </c>
      <c r="B52" s="10"/>
      <c r="C52" s="10"/>
      <c r="D52" s="11"/>
      <c r="E52" s="13" t="str">
        <f t="shared" si="2"/>
        <v/>
      </c>
      <c r="F52" s="10"/>
      <c r="G52" s="10"/>
      <c r="H52" s="10"/>
      <c r="I52" s="10"/>
      <c r="J52" s="10"/>
      <c r="K52" s="10"/>
      <c r="L52" s="10"/>
      <c r="M52" s="12"/>
      <c r="N52" s="12"/>
      <c r="O52" s="10"/>
      <c r="P52" s="10"/>
      <c r="Q52" s="6">
        <f ca="1">Fees!L46</f>
        <v>0</v>
      </c>
      <c r="R52" s="37"/>
    </row>
    <row r="53" spans="1:18" x14ac:dyDescent="0.3">
      <c r="A53" s="6">
        <v>42</v>
      </c>
      <c r="B53" s="10"/>
      <c r="C53" s="10"/>
      <c r="D53" s="11"/>
      <c r="E53" s="13" t="str">
        <f t="shared" si="2"/>
        <v/>
      </c>
      <c r="F53" s="10"/>
      <c r="G53" s="10"/>
      <c r="H53" s="10"/>
      <c r="I53" s="10"/>
      <c r="J53" s="10"/>
      <c r="K53" s="10"/>
      <c r="L53" s="10"/>
      <c r="M53" s="12"/>
      <c r="N53" s="12"/>
      <c r="O53" s="10"/>
      <c r="P53" s="10"/>
      <c r="Q53" s="6">
        <f ca="1">Fees!L47</f>
        <v>0</v>
      </c>
      <c r="R53" s="37"/>
    </row>
    <row r="54" spans="1:18" x14ac:dyDescent="0.3">
      <c r="A54" s="6">
        <v>43</v>
      </c>
      <c r="B54" s="10"/>
      <c r="C54" s="10"/>
      <c r="D54" s="11"/>
      <c r="E54" s="13" t="str">
        <f t="shared" si="2"/>
        <v/>
      </c>
      <c r="F54" s="10"/>
      <c r="G54" s="10"/>
      <c r="H54" s="10"/>
      <c r="I54" s="10"/>
      <c r="J54" s="10"/>
      <c r="K54" s="10"/>
      <c r="L54" s="10"/>
      <c r="M54" s="12"/>
      <c r="N54" s="12"/>
      <c r="O54" s="10"/>
      <c r="P54" s="10"/>
      <c r="Q54" s="6">
        <f ca="1">Fees!L48</f>
        <v>0</v>
      </c>
      <c r="R54" s="37"/>
    </row>
    <row r="55" spans="1:18" x14ac:dyDescent="0.3">
      <c r="A55" s="6">
        <v>44</v>
      </c>
      <c r="B55" s="10"/>
      <c r="C55" s="10"/>
      <c r="D55" s="11"/>
      <c r="E55" s="13" t="str">
        <f t="shared" si="2"/>
        <v/>
      </c>
      <c r="F55" s="10"/>
      <c r="G55" s="10"/>
      <c r="H55" s="10"/>
      <c r="I55" s="10"/>
      <c r="J55" s="10"/>
      <c r="K55" s="10"/>
      <c r="L55" s="10"/>
      <c r="M55" s="12"/>
      <c r="N55" s="12"/>
      <c r="O55" s="10"/>
      <c r="P55" s="10"/>
      <c r="Q55" s="6">
        <f ca="1">Fees!L49</f>
        <v>0</v>
      </c>
      <c r="R55" s="37"/>
    </row>
    <row r="56" spans="1:18" x14ac:dyDescent="0.3">
      <c r="A56" s="6">
        <v>45</v>
      </c>
      <c r="B56" s="10"/>
      <c r="C56" s="10"/>
      <c r="D56" s="11"/>
      <c r="E56" s="13" t="str">
        <f t="shared" si="2"/>
        <v/>
      </c>
      <c r="F56" s="10"/>
      <c r="G56" s="10"/>
      <c r="H56" s="10"/>
      <c r="I56" s="10"/>
      <c r="J56" s="10"/>
      <c r="K56" s="10"/>
      <c r="L56" s="10"/>
      <c r="M56" s="12"/>
      <c r="N56" s="12"/>
      <c r="O56" s="10"/>
      <c r="P56" s="10"/>
      <c r="Q56" s="6">
        <f ca="1">Fees!L50</f>
        <v>0</v>
      </c>
      <c r="R56" s="37"/>
    </row>
    <row r="57" spans="1:18" x14ac:dyDescent="0.3">
      <c r="A57" s="6">
        <v>46</v>
      </c>
      <c r="B57" s="10"/>
      <c r="C57" s="10"/>
      <c r="D57" s="11"/>
      <c r="E57" s="13" t="str">
        <f t="shared" si="2"/>
        <v/>
      </c>
      <c r="F57" s="10"/>
      <c r="G57" s="10"/>
      <c r="H57" s="10"/>
      <c r="I57" s="10"/>
      <c r="J57" s="10"/>
      <c r="K57" s="10"/>
      <c r="L57" s="10"/>
      <c r="M57" s="12"/>
      <c r="N57" s="12"/>
      <c r="O57" s="10"/>
      <c r="P57" s="10"/>
      <c r="Q57" s="6">
        <f ca="1">Fees!L51</f>
        <v>0</v>
      </c>
      <c r="R57" s="37"/>
    </row>
    <row r="58" spans="1:18" x14ac:dyDescent="0.3">
      <c r="A58" s="6">
        <v>47</v>
      </c>
      <c r="B58" s="10"/>
      <c r="C58" s="10"/>
      <c r="D58" s="11"/>
      <c r="E58" s="13" t="str">
        <f t="shared" si="2"/>
        <v/>
      </c>
      <c r="F58" s="10"/>
      <c r="G58" s="10"/>
      <c r="H58" s="10"/>
      <c r="I58" s="10"/>
      <c r="J58" s="10"/>
      <c r="K58" s="10"/>
      <c r="L58" s="10"/>
      <c r="M58" s="12"/>
      <c r="N58" s="12"/>
      <c r="O58" s="10"/>
      <c r="P58" s="10"/>
      <c r="Q58" s="6">
        <f ca="1">Fees!L52</f>
        <v>0</v>
      </c>
      <c r="R58" s="37"/>
    </row>
    <row r="59" spans="1:18" x14ac:dyDescent="0.3">
      <c r="A59" s="6">
        <v>48</v>
      </c>
      <c r="B59" s="10"/>
      <c r="C59" s="10"/>
      <c r="D59" s="11"/>
      <c r="E59" s="13" t="str">
        <f t="shared" si="2"/>
        <v/>
      </c>
      <c r="F59" s="10"/>
      <c r="G59" s="10"/>
      <c r="H59" s="10"/>
      <c r="I59" s="10"/>
      <c r="J59" s="10"/>
      <c r="K59" s="10"/>
      <c r="L59" s="10"/>
      <c r="M59" s="12"/>
      <c r="N59" s="12"/>
      <c r="O59" s="10"/>
      <c r="P59" s="10"/>
      <c r="Q59" s="6">
        <f ca="1">Fees!L53</f>
        <v>0</v>
      </c>
      <c r="R59" s="37"/>
    </row>
    <row r="60" spans="1:18" x14ac:dyDescent="0.3">
      <c r="A60" s="6">
        <v>49</v>
      </c>
      <c r="B60" s="10"/>
      <c r="C60" s="10"/>
      <c r="D60" s="11"/>
      <c r="E60" s="13" t="str">
        <f t="shared" si="2"/>
        <v/>
      </c>
      <c r="F60" s="10"/>
      <c r="G60" s="10"/>
      <c r="H60" s="10"/>
      <c r="I60" s="10"/>
      <c r="J60" s="10"/>
      <c r="K60" s="10"/>
      <c r="L60" s="10"/>
      <c r="M60" s="12"/>
      <c r="N60" s="12"/>
      <c r="O60" s="10"/>
      <c r="P60" s="10"/>
      <c r="Q60" s="6">
        <f ca="1">Fees!L54</f>
        <v>0</v>
      </c>
      <c r="R60" s="37"/>
    </row>
    <row r="61" spans="1:18" x14ac:dyDescent="0.3">
      <c r="A61" s="6">
        <v>50</v>
      </c>
      <c r="B61" s="10"/>
      <c r="C61" s="10"/>
      <c r="D61" s="11"/>
      <c r="E61" s="13" t="str">
        <f t="shared" si="2"/>
        <v/>
      </c>
      <c r="F61" s="10"/>
      <c r="G61" s="10"/>
      <c r="H61" s="10"/>
      <c r="I61" s="10"/>
      <c r="J61" s="10"/>
      <c r="K61" s="10"/>
      <c r="L61" s="10"/>
      <c r="M61" s="12"/>
      <c r="N61" s="12"/>
      <c r="O61" s="10"/>
      <c r="P61" s="10"/>
      <c r="Q61" s="6">
        <f ca="1">Fees!L55</f>
        <v>0</v>
      </c>
      <c r="R61" s="37"/>
    </row>
    <row r="62" spans="1:18" x14ac:dyDescent="0.3">
      <c r="A62" s="6">
        <v>51</v>
      </c>
      <c r="B62" s="10"/>
      <c r="C62" s="10"/>
      <c r="D62" s="11"/>
      <c r="E62" s="13" t="str">
        <f t="shared" si="2"/>
        <v/>
      </c>
      <c r="F62" s="10"/>
      <c r="G62" s="10"/>
      <c r="H62" s="10"/>
      <c r="I62" s="10"/>
      <c r="J62" s="10"/>
      <c r="K62" s="10"/>
      <c r="L62" s="10"/>
      <c r="M62" s="12"/>
      <c r="N62" s="12"/>
      <c r="O62" s="10"/>
      <c r="P62" s="10"/>
      <c r="Q62" s="6">
        <f ca="1">Fees!L56</f>
        <v>0</v>
      </c>
      <c r="R62" s="37"/>
    </row>
    <row r="63" spans="1:18" x14ac:dyDescent="0.3">
      <c r="A63" s="6">
        <v>52</v>
      </c>
      <c r="B63" s="10"/>
      <c r="C63" s="10"/>
      <c r="D63" s="11"/>
      <c r="E63" s="13" t="str">
        <f t="shared" si="2"/>
        <v/>
      </c>
      <c r="F63" s="10"/>
      <c r="G63" s="10"/>
      <c r="H63" s="10"/>
      <c r="I63" s="10"/>
      <c r="J63" s="10"/>
      <c r="K63" s="10"/>
      <c r="L63" s="10"/>
      <c r="M63" s="12"/>
      <c r="N63" s="12"/>
      <c r="O63" s="10"/>
      <c r="P63" s="10"/>
      <c r="Q63" s="6">
        <f ca="1">Fees!L57</f>
        <v>0</v>
      </c>
      <c r="R63" s="37"/>
    </row>
    <row r="64" spans="1:18" x14ac:dyDescent="0.3">
      <c r="A64" s="6">
        <v>53</v>
      </c>
      <c r="B64" s="10"/>
      <c r="C64" s="10"/>
      <c r="D64" s="11"/>
      <c r="E64" s="13" t="str">
        <f t="shared" si="2"/>
        <v/>
      </c>
      <c r="F64" s="10"/>
      <c r="G64" s="10"/>
      <c r="H64" s="10"/>
      <c r="I64" s="10"/>
      <c r="J64" s="10"/>
      <c r="K64" s="10"/>
      <c r="L64" s="10"/>
      <c r="M64" s="12"/>
      <c r="N64" s="12"/>
      <c r="O64" s="10"/>
      <c r="P64" s="10"/>
      <c r="Q64" s="6">
        <f ca="1">Fees!L58</f>
        <v>0</v>
      </c>
      <c r="R64" s="37"/>
    </row>
    <row r="65" spans="1:18" x14ac:dyDescent="0.3">
      <c r="A65" s="6">
        <v>54</v>
      </c>
      <c r="B65" s="10"/>
      <c r="C65" s="10"/>
      <c r="D65" s="11"/>
      <c r="E65" s="13" t="str">
        <f t="shared" si="2"/>
        <v/>
      </c>
      <c r="F65" s="10"/>
      <c r="G65" s="10"/>
      <c r="H65" s="10"/>
      <c r="I65" s="10"/>
      <c r="J65" s="10"/>
      <c r="K65" s="10"/>
      <c r="L65" s="10"/>
      <c r="M65" s="12"/>
      <c r="N65" s="12"/>
      <c r="O65" s="10"/>
      <c r="P65" s="10"/>
      <c r="Q65" s="6">
        <f ca="1">Fees!L59</f>
        <v>0</v>
      </c>
      <c r="R65" s="37"/>
    </row>
    <row r="66" spans="1:18" x14ac:dyDescent="0.3">
      <c r="A66" s="6">
        <v>55</v>
      </c>
      <c r="B66" s="10"/>
      <c r="C66" s="10"/>
      <c r="D66" s="11"/>
      <c r="E66" s="13" t="str">
        <f t="shared" si="2"/>
        <v/>
      </c>
      <c r="F66" s="10"/>
      <c r="G66" s="10"/>
      <c r="H66" s="10"/>
      <c r="I66" s="10"/>
      <c r="J66" s="10"/>
      <c r="K66" s="10"/>
      <c r="L66" s="10"/>
      <c r="M66" s="12"/>
      <c r="N66" s="12"/>
      <c r="O66" s="10"/>
      <c r="P66" s="10"/>
      <c r="Q66" s="6">
        <f ca="1">Fees!L60</f>
        <v>0</v>
      </c>
      <c r="R66" s="37"/>
    </row>
    <row r="67" spans="1:18" x14ac:dyDescent="0.3">
      <c r="A67" s="6">
        <v>56</v>
      </c>
      <c r="B67" s="10"/>
      <c r="C67" s="10"/>
      <c r="D67" s="11"/>
      <c r="E67" s="13" t="str">
        <f t="shared" si="2"/>
        <v/>
      </c>
      <c r="F67" s="10"/>
      <c r="G67" s="10"/>
      <c r="H67" s="10"/>
      <c r="I67" s="10"/>
      <c r="J67" s="10"/>
      <c r="K67" s="10"/>
      <c r="L67" s="10"/>
      <c r="M67" s="12"/>
      <c r="N67" s="12"/>
      <c r="O67" s="10"/>
      <c r="P67" s="10"/>
      <c r="Q67" s="6">
        <f ca="1">Fees!L61</f>
        <v>0</v>
      </c>
      <c r="R67" s="37"/>
    </row>
    <row r="68" spans="1:18" x14ac:dyDescent="0.3">
      <c r="A68" s="6">
        <v>57</v>
      </c>
      <c r="B68" s="10"/>
      <c r="C68" s="10"/>
      <c r="D68" s="11"/>
      <c r="E68" s="13" t="str">
        <f t="shared" si="2"/>
        <v/>
      </c>
      <c r="F68" s="10"/>
      <c r="G68" s="10"/>
      <c r="H68" s="10"/>
      <c r="I68" s="10"/>
      <c r="J68" s="10"/>
      <c r="K68" s="10"/>
      <c r="L68" s="10"/>
      <c r="M68" s="12"/>
      <c r="N68" s="12"/>
      <c r="O68" s="10"/>
      <c r="P68" s="10"/>
      <c r="Q68" s="6">
        <f ca="1">Fees!L62</f>
        <v>0</v>
      </c>
      <c r="R68" s="37"/>
    </row>
    <row r="69" spans="1:18" x14ac:dyDescent="0.3">
      <c r="A69" s="6">
        <v>58</v>
      </c>
      <c r="B69" s="10"/>
      <c r="C69" s="10"/>
      <c r="D69" s="11"/>
      <c r="E69" s="13" t="str">
        <f t="shared" si="2"/>
        <v/>
      </c>
      <c r="F69" s="10"/>
      <c r="G69" s="10"/>
      <c r="H69" s="10"/>
      <c r="I69" s="10"/>
      <c r="J69" s="10"/>
      <c r="K69" s="10"/>
      <c r="L69" s="10"/>
      <c r="M69" s="12"/>
      <c r="N69" s="12"/>
      <c r="O69" s="10"/>
      <c r="P69" s="10"/>
      <c r="Q69" s="6">
        <f ca="1">Fees!L63</f>
        <v>0</v>
      </c>
      <c r="R69" s="37"/>
    </row>
    <row r="70" spans="1:18" x14ac:dyDescent="0.3">
      <c r="A70" s="6">
        <v>59</v>
      </c>
      <c r="B70" s="10"/>
      <c r="C70" s="10"/>
      <c r="D70" s="11"/>
      <c r="E70" s="13" t="str">
        <f t="shared" si="2"/>
        <v/>
      </c>
      <c r="F70" s="10"/>
      <c r="G70" s="10"/>
      <c r="H70" s="10"/>
      <c r="I70" s="10"/>
      <c r="J70" s="10"/>
      <c r="K70" s="10"/>
      <c r="L70" s="10"/>
      <c r="M70" s="12"/>
      <c r="N70" s="12"/>
      <c r="O70" s="10"/>
      <c r="P70" s="10"/>
      <c r="Q70" s="6">
        <f ca="1">Fees!L64</f>
        <v>0</v>
      </c>
      <c r="R70" s="37"/>
    </row>
    <row r="71" spans="1:18" x14ac:dyDescent="0.3">
      <c r="A71" s="6">
        <v>60</v>
      </c>
      <c r="B71" s="10"/>
      <c r="C71" s="10"/>
      <c r="D71" s="11"/>
      <c r="E71" s="13" t="str">
        <f t="shared" si="2"/>
        <v/>
      </c>
      <c r="F71" s="10"/>
      <c r="G71" s="10"/>
      <c r="H71" s="10"/>
      <c r="I71" s="10"/>
      <c r="J71" s="10"/>
      <c r="K71" s="10"/>
      <c r="L71" s="10"/>
      <c r="M71" s="12"/>
      <c r="N71" s="12"/>
      <c r="O71" s="10"/>
      <c r="P71" s="10"/>
      <c r="Q71" s="6">
        <f ca="1">Fees!L65</f>
        <v>0</v>
      </c>
      <c r="R71" s="37"/>
    </row>
    <row r="72" spans="1:18" x14ac:dyDescent="0.3">
      <c r="A72" s="6">
        <v>61</v>
      </c>
      <c r="B72" s="10"/>
      <c r="C72" s="10"/>
      <c r="D72" s="11"/>
      <c r="E72" s="13" t="str">
        <f t="shared" si="2"/>
        <v/>
      </c>
      <c r="F72" s="10"/>
      <c r="G72" s="10"/>
      <c r="H72" s="10"/>
      <c r="I72" s="10"/>
      <c r="J72" s="10"/>
      <c r="K72" s="10"/>
      <c r="L72" s="10"/>
      <c r="M72" s="12"/>
      <c r="N72" s="12"/>
      <c r="O72" s="10"/>
      <c r="P72" s="10"/>
      <c r="Q72" s="6">
        <f ca="1">Fees!L66</f>
        <v>0</v>
      </c>
      <c r="R72" s="37"/>
    </row>
    <row r="73" spans="1:18" x14ac:dyDescent="0.3">
      <c r="A73" s="6">
        <v>62</v>
      </c>
      <c r="B73" s="10"/>
      <c r="C73" s="10"/>
      <c r="D73" s="11"/>
      <c r="E73" s="13" t="str">
        <f t="shared" si="2"/>
        <v/>
      </c>
      <c r="F73" s="10"/>
      <c r="G73" s="10"/>
      <c r="H73" s="10"/>
      <c r="I73" s="10"/>
      <c r="J73" s="10"/>
      <c r="K73" s="10"/>
      <c r="L73" s="10"/>
      <c r="M73" s="12"/>
      <c r="N73" s="12"/>
      <c r="O73" s="10"/>
      <c r="P73" s="10"/>
      <c r="Q73" s="6">
        <f ca="1">Fees!L67</f>
        <v>0</v>
      </c>
      <c r="R73" s="37"/>
    </row>
    <row r="74" spans="1:18" x14ac:dyDescent="0.3">
      <c r="A74" s="6">
        <v>63</v>
      </c>
      <c r="B74" s="10"/>
      <c r="C74" s="10"/>
      <c r="D74" s="11"/>
      <c r="E74" s="13" t="str">
        <f t="shared" si="2"/>
        <v/>
      </c>
      <c r="F74" s="10"/>
      <c r="G74" s="10"/>
      <c r="H74" s="10"/>
      <c r="I74" s="10"/>
      <c r="J74" s="10"/>
      <c r="K74" s="10"/>
      <c r="L74" s="10"/>
      <c r="M74" s="12"/>
      <c r="N74" s="12"/>
      <c r="O74" s="10"/>
      <c r="P74" s="10"/>
      <c r="Q74" s="6">
        <f ca="1">Fees!L68</f>
        <v>0</v>
      </c>
      <c r="R74" s="37"/>
    </row>
    <row r="75" spans="1:18" x14ac:dyDescent="0.3">
      <c r="A75" s="6">
        <v>64</v>
      </c>
      <c r="B75" s="10"/>
      <c r="C75" s="10"/>
      <c r="D75" s="11"/>
      <c r="E75" s="13" t="str">
        <f t="shared" si="2"/>
        <v/>
      </c>
      <c r="F75" s="10"/>
      <c r="G75" s="10"/>
      <c r="H75" s="10"/>
      <c r="I75" s="10"/>
      <c r="J75" s="10"/>
      <c r="K75" s="10"/>
      <c r="L75" s="10"/>
      <c r="M75" s="12"/>
      <c r="N75" s="12"/>
      <c r="O75" s="10"/>
      <c r="P75" s="10"/>
      <c r="Q75" s="6">
        <f ca="1">Fees!L69</f>
        <v>0</v>
      </c>
      <c r="R75" s="37"/>
    </row>
    <row r="76" spans="1:18" x14ac:dyDescent="0.3">
      <c r="A76" s="6">
        <v>65</v>
      </c>
      <c r="B76" s="10"/>
      <c r="C76" s="10"/>
      <c r="D76" s="11"/>
      <c r="E76" s="13" t="str">
        <f t="shared" si="2"/>
        <v/>
      </c>
      <c r="F76" s="10"/>
      <c r="G76" s="10"/>
      <c r="H76" s="10"/>
      <c r="I76" s="10"/>
      <c r="J76" s="10"/>
      <c r="K76" s="10"/>
      <c r="L76" s="10"/>
      <c r="M76" s="12"/>
      <c r="N76" s="12"/>
      <c r="O76" s="10"/>
      <c r="P76" s="10"/>
      <c r="Q76" s="6">
        <f ca="1">Fees!L70</f>
        <v>0</v>
      </c>
      <c r="R76" s="37"/>
    </row>
    <row r="77" spans="1:18" x14ac:dyDescent="0.3">
      <c r="A77" s="6">
        <v>66</v>
      </c>
      <c r="B77" s="10"/>
      <c r="C77" s="10"/>
      <c r="D77" s="11"/>
      <c r="E77" s="13" t="str">
        <f t="shared" si="2"/>
        <v/>
      </c>
      <c r="F77" s="10"/>
      <c r="G77" s="10"/>
      <c r="H77" s="10"/>
      <c r="I77" s="10"/>
      <c r="J77" s="10"/>
      <c r="K77" s="10"/>
      <c r="L77" s="10"/>
      <c r="M77" s="12"/>
      <c r="N77" s="12"/>
      <c r="O77" s="10"/>
      <c r="P77" s="10"/>
      <c r="Q77" s="6">
        <f ca="1">Fees!L71</f>
        <v>0</v>
      </c>
      <c r="R77" s="37"/>
    </row>
    <row r="78" spans="1:18" x14ac:dyDescent="0.3">
      <c r="A78" s="6">
        <v>67</v>
      </c>
      <c r="B78" s="10"/>
      <c r="C78" s="10"/>
      <c r="D78" s="11"/>
      <c r="E78" s="13" t="str">
        <f t="shared" si="2"/>
        <v/>
      </c>
      <c r="F78" s="10"/>
      <c r="G78" s="10"/>
      <c r="H78" s="10"/>
      <c r="I78" s="10"/>
      <c r="J78" s="10"/>
      <c r="K78" s="10"/>
      <c r="L78" s="10"/>
      <c r="M78" s="12"/>
      <c r="N78" s="12"/>
      <c r="O78" s="10"/>
      <c r="P78" s="10"/>
      <c r="Q78" s="6">
        <f ca="1">Fees!L72</f>
        <v>0</v>
      </c>
      <c r="R78" s="37"/>
    </row>
    <row r="79" spans="1:18" x14ac:dyDescent="0.3">
      <c r="A79" s="6">
        <v>68</v>
      </c>
      <c r="B79" s="10"/>
      <c r="C79" s="10"/>
      <c r="D79" s="11"/>
      <c r="E79" s="13" t="str">
        <f t="shared" si="2"/>
        <v/>
      </c>
      <c r="F79" s="10"/>
      <c r="G79" s="10"/>
      <c r="H79" s="10"/>
      <c r="I79" s="10"/>
      <c r="J79" s="10"/>
      <c r="K79" s="10"/>
      <c r="L79" s="10"/>
      <c r="M79" s="12"/>
      <c r="N79" s="12"/>
      <c r="O79" s="10"/>
      <c r="P79" s="10"/>
      <c r="Q79" s="6">
        <f ca="1">Fees!L73</f>
        <v>0</v>
      </c>
      <c r="R79" s="37"/>
    </row>
    <row r="80" spans="1:18" x14ac:dyDescent="0.3">
      <c r="A80" s="6">
        <v>69</v>
      </c>
      <c r="B80" s="10"/>
      <c r="C80" s="10"/>
      <c r="D80" s="11"/>
      <c r="E80" s="13" t="str">
        <f>IF(D80&gt;0,2018-YEAR(D80),"")</f>
        <v/>
      </c>
      <c r="F80" s="10"/>
      <c r="G80" s="10"/>
      <c r="H80" s="10"/>
      <c r="I80" s="10"/>
      <c r="J80" s="10"/>
      <c r="K80" s="10"/>
      <c r="L80" s="10"/>
      <c r="M80" s="12"/>
      <c r="N80" s="12"/>
      <c r="O80" s="10"/>
      <c r="P80" s="10"/>
      <c r="Q80" s="6">
        <f ca="1">Fees!L74</f>
        <v>0</v>
      </c>
      <c r="R80" s="37"/>
    </row>
    <row r="81" spans="1:18" x14ac:dyDescent="0.3">
      <c r="A81" s="6">
        <v>70</v>
      </c>
      <c r="B81" s="10"/>
      <c r="C81" s="10"/>
      <c r="D81" s="11"/>
      <c r="E81" s="13" t="str">
        <f>IF(D81&gt;0,2018-YEAR(D81),"")</f>
        <v/>
      </c>
      <c r="F81" s="10"/>
      <c r="G81" s="10"/>
      <c r="H81" s="10"/>
      <c r="I81" s="10"/>
      <c r="J81" s="10"/>
      <c r="K81" s="10"/>
      <c r="L81" s="10"/>
      <c r="M81" s="12"/>
      <c r="N81" s="12"/>
      <c r="O81" s="10"/>
      <c r="P81" s="10"/>
      <c r="Q81" s="6">
        <f ca="1">Fees!L75</f>
        <v>0</v>
      </c>
      <c r="R81" s="37"/>
    </row>
  </sheetData>
  <sheetProtection algorithmName="SHA-512" hashValue="jMnqJXAZUVI4ZGb6+ZdP6QPzGJan3+QvU2W3y7i4UlwJ00AQ8/UnXsZTx4Vd8nMg+xYEYMfuAqGRO5Kg07ZSmQ==" saltValue="b3/h/L42Ms2Ib+Oed/ODkQ==" spinCount="100000" sheet="1" objects="1" scenarios="1" selectLockedCells="1"/>
  <mergeCells count="6">
    <mergeCell ref="M8:N8"/>
    <mergeCell ref="B1:G3"/>
    <mergeCell ref="C5:G5"/>
    <mergeCell ref="C6:G6"/>
    <mergeCell ref="C4:G4"/>
    <mergeCell ref="H1:L6"/>
  </mergeCells>
  <phoneticPr fontId="1" type="noConversion"/>
  <conditionalFormatting sqref="P12:P81">
    <cfRule type="duplicateValues" dxfId="10" priority="2"/>
  </conditionalFormatting>
  <conditionalFormatting sqref="B12:B81">
    <cfRule type="duplicateValues" dxfId="9" priority="1"/>
  </conditionalFormatting>
  <dataValidations count="10">
    <dataValidation type="list" allowBlank="1" showInputMessage="1" showErrorMessage="1" promptTitle="Banquet" prompt="The banquet will be held on 26 December." sqref="K12:K81" xr:uid="{FCF8976D-C990-224E-AFE1-F580FB88B6D4}">
      <formula1>"Yes,No"</formula1>
    </dataValidation>
    <dataValidation type="list" allowBlank="1" showInputMessage="1" showErrorMessage="1" errorTitle="Error" error="Please enter M for Male, or F for Female" promptTitle="Sex" prompt="Enter M for Male._x000a_Enter F for Female." sqref="C12:C81" xr:uid="{49EBA884-C819-5242-8106-E4C8DDC47C67}">
      <formula1>"M,F"</formula1>
    </dataValidation>
    <dataValidation operator="greaterThanOrEqual" allowBlank="1" showInputMessage="1" showErrorMessage="1" sqref="E9:E81" xr:uid="{E601202A-ECCA-024E-B43F-AC45870FCB88}"/>
    <dataValidation type="list" allowBlank="1" showInputMessage="1" showErrorMessage="1" promptTitle="Check-in Date" prompt="Please select the check-in date." sqref="M12:M81" xr:uid="{B8E4B009-0AF1-0548-AA99-31D0BE34EBFC}">
      <formula1>"21 Dec,22 Dec,23 Dec,24 Dec,25 Dec,26 Dec,N/A"</formula1>
    </dataValidation>
    <dataValidation type="list" allowBlank="1" showInputMessage="1" showErrorMessage="1" promptTitle="Event Package" prompt="Please choose the package here." sqref="G12:G81" xr:uid="{6FCF1911-AF03-8F4B-A5FE-2009F3C1298A}">
      <formula1>"Athlete Package,Official Package,No"</formula1>
    </dataValidation>
    <dataValidation type="list" allowBlank="1" showInputMessage="1" showErrorMessage="1" promptTitle="Transportation" prompt="We provide transportation between official accommodation and event arena/banquet." sqref="L12:L81" xr:uid="{18C02A09-1186-CB44-B794-0128736401F5}">
      <formula1>"Yes,No"</formula1>
    </dataValidation>
    <dataValidation type="textLength" allowBlank="1" showInputMessage="1" showErrorMessage="1" errorTitle="Invalid Card Number" error="Please enter SPORTident card number here. If rental of card is required, please enter &quot;Rent&quot;." promptTitle="Card Number" prompt="Please enter card number here if self-provided card is to be used." sqref="O12:O81" xr:uid="{059F5234-F099-7647-9FE7-E447683B8F4D}">
      <formula1>0</formula1>
      <formula2>7</formula2>
    </dataValidation>
    <dataValidation type="textLength" showInputMessage="1" showErrorMessage="1" errorTitle="Error" error="Please enter IOF here. If you have no IOF ID, please sign up at the IOF website. (Compulsory)" promptTitle="IOF ID" prompt="Please enter IOF ID here. (Compulsory)" sqref="P12:P81" xr:uid="{8FD6325E-437E-C94D-8CF8-7BA7511FD4A6}">
      <formula1>1</formula1>
      <formula2>5</formula2>
    </dataValidation>
    <dataValidation type="list" allowBlank="1" showInputMessage="1" showErrorMessage="1" promptTitle="Check-out Date" prompt="Please select the check-out date." sqref="N12:N81" xr:uid="{E6F5095B-DB29-394C-9677-2FD9B831FEB8}">
      <formula1>"22 Dec,23 Dec,24 Dec,25 Dec,26 Dec,27 Dec,N/A"</formula1>
    </dataValidation>
    <dataValidation type="date" operator="lessThanOrEqual" allowBlank="1" showInputMessage="1" showErrorMessage="1" errorTitle="Age Limit" error="The age limit is 10." promptTitle="Date of Birth" prompt="Please enter the date of birth here. Age will be computed automatically." sqref="D12:D81" xr:uid="{C6D0D2B5-06F0-FB4F-8D99-7542B88AD3A4}">
      <formula1>39813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copies="8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Class" error="The class you have enter is invalid. Please select another class. Enter &quot;N/A&quot; if you will not enter this event." promptTitle="Sprint" prompt="Select class for Sprint Distance event" xr:uid="{290FFE21-DE29-5C48-82FF-6EC989B50EAC}">
          <x14:formula1>
            <xm:f>'Class List'!$A$3:$A$32</xm:f>
          </x14:formula1>
          <xm:sqref>H12:H81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" prompt="Select class for Middle Distance event" xr:uid="{37924165-B14E-224C-B723-4F4079FAF18D}">
          <x14:formula1>
            <xm:f>'Class List'!$B$3:$B$32</xm:f>
          </x14:formula1>
          <xm:sqref>I12:I81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 Relay" prompt="Select class for Middle Distance Relay" xr:uid="{55BE66FD-E755-3049-82B0-EC7C3AB49466}">
          <x14:formula1>
            <xm:f>'Class List'!$C$3:$C$23</xm:f>
          </x14:formula1>
          <xm:sqref>J12:J81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CED2-0333-6048-88FF-DFA2802A7A81}">
  <dimension ref="A1:L75"/>
  <sheetViews>
    <sheetView zoomScale="75" workbookViewId="0">
      <selection activeCell="C4" sqref="C4:G4"/>
    </sheetView>
  </sheetViews>
  <sheetFormatPr defaultColWidth="10.6640625" defaultRowHeight="16.2" x14ac:dyDescent="0.3"/>
  <cols>
    <col min="1" max="1" width="4.33203125" style="22" customWidth="1"/>
    <col min="2" max="2" width="29.44140625" style="22" customWidth="1"/>
    <col min="3" max="3" width="5.6640625" style="22" customWidth="1"/>
    <col min="4" max="4" width="17.6640625" style="22" customWidth="1"/>
    <col min="5" max="6" width="10.6640625" style="22"/>
    <col min="7" max="7" width="13.6640625" style="22" customWidth="1"/>
    <col min="8" max="8" width="10.6640625" style="22"/>
    <col min="9" max="9" width="18.6640625" style="22" customWidth="1"/>
    <col min="10" max="10" width="16.6640625" style="22" customWidth="1"/>
    <col min="11" max="11" width="11.6640625" style="22" customWidth="1"/>
    <col min="12" max="16384" width="10.6640625" style="22"/>
  </cols>
  <sheetData>
    <row r="1" spans="1:12" ht="36" customHeight="1" x14ac:dyDescent="0.25">
      <c r="A1" s="46"/>
      <c r="B1" s="46" t="s">
        <v>56</v>
      </c>
      <c r="C1" s="46" t="s">
        <v>4</v>
      </c>
      <c r="D1" s="15" t="s">
        <v>62</v>
      </c>
      <c r="E1" s="15" t="s">
        <v>17</v>
      </c>
      <c r="F1" s="15" t="s">
        <v>18</v>
      </c>
      <c r="G1" s="15" t="s">
        <v>19</v>
      </c>
      <c r="H1" s="15" t="s">
        <v>64</v>
      </c>
      <c r="I1" s="15" t="s">
        <v>65</v>
      </c>
      <c r="J1" s="33" t="s">
        <v>66</v>
      </c>
      <c r="K1" s="15" t="s">
        <v>75</v>
      </c>
      <c r="L1" s="21" t="s">
        <v>55</v>
      </c>
    </row>
    <row r="2" spans="1:12" ht="19.2" customHeight="1" x14ac:dyDescent="0.3">
      <c r="A2" s="47"/>
      <c r="B2" s="47"/>
      <c r="C2" s="47"/>
      <c r="D2" s="15">
        <f ca="1">'Fee Schedule'!C5</f>
        <v>4000</v>
      </c>
      <c r="E2" s="15">
        <f ca="1">'Fee Schedule'!D5</f>
        <v>200</v>
      </c>
      <c r="F2" s="15">
        <f ca="1">'Fee Schedule'!E5</f>
        <v>200</v>
      </c>
      <c r="G2" s="15">
        <f ca="1">'Fee Schedule'!F5</f>
        <v>100</v>
      </c>
      <c r="H2" s="15">
        <f ca="1">'Fee Schedule'!G5</f>
        <v>350</v>
      </c>
      <c r="I2" s="15">
        <f ca="1">'Fee Schedule'!H5</f>
        <v>500</v>
      </c>
      <c r="J2" s="15">
        <f ca="1">'Fee Schedule'!I5</f>
        <v>1000</v>
      </c>
      <c r="K2" s="15">
        <f ca="1">'Fee Schedule'!J5</f>
        <v>100</v>
      </c>
      <c r="L2" s="15">
        <f ca="1">'Fee Schedule'!J5</f>
        <v>100</v>
      </c>
    </row>
    <row r="3" spans="1:12" ht="18" customHeight="1" x14ac:dyDescent="0.3">
      <c r="A3" s="16" t="s">
        <v>58</v>
      </c>
      <c r="B3" s="16" t="str">
        <f>IF(Entry!B9&gt;0,Entry!B9,)</f>
        <v>CHAN PETER</v>
      </c>
      <c r="C3" s="16" t="str">
        <f>Entry!C9</f>
        <v>M</v>
      </c>
      <c r="D3" s="16">
        <f ca="1">IF(B3=0,"",IF(Entry!G9="No","No",$D$2))</f>
        <v>4000</v>
      </c>
      <c r="E3" s="16" t="str">
        <f ca="1">IF(B3=0,"",IF($D3=4000,"Included",IF(Entry!H9="N/A",0,200)))</f>
        <v>Included</v>
      </c>
      <c r="F3" s="16" t="str">
        <f ca="1">IF(B3=0,"",IF($D3=4000,"Included",IF(Entry!I9="N/A",0,200)))</f>
        <v>Included</v>
      </c>
      <c r="G3" s="16" t="str">
        <f ca="1">IF(B3=0,"",IF($D3=4000,"Included",IF(Entry!J9="N/A",0,100)))</f>
        <v>Included</v>
      </c>
      <c r="H3" s="16" t="str">
        <f ca="1">IF(B3=0,"",IF($D3=4000,"Included",IF(Entry!K9="No",0,350)))</f>
        <v>Included</v>
      </c>
      <c r="I3" s="16" t="str">
        <f ca="1">IF(B3=0,"",IF($D3=4000,"Included",IF(Entry!L9="No",0,500)))</f>
        <v>Included</v>
      </c>
      <c r="J3" s="16" t="str">
        <f ca="1">IF(B3=0,"",IF($D3=4000,"Included",IF(Entry!M9="N/A",0,1000*(DAY(Entry!N9)-DAY(Entry!M9)))))</f>
        <v>Included</v>
      </c>
      <c r="K3" s="16">
        <f>IF(B3=0,"",IF(Entry!O9="Rent",Fees!$K$2,0))</f>
        <v>0</v>
      </c>
      <c r="L3" s="23">
        <f ca="1">IF(D3=$D$2,$D$2,SUM(E3:K3))</f>
        <v>4000</v>
      </c>
    </row>
    <row r="4" spans="1:12" ht="18" customHeight="1" x14ac:dyDescent="0.3">
      <c r="A4" s="16" t="s">
        <v>58</v>
      </c>
      <c r="B4" s="16" t="str">
        <f>IF(Entry!B10&gt;0,Entry!B10,)</f>
        <v>CHAN MARY</v>
      </c>
      <c r="C4" s="16" t="str">
        <f>Entry!C10</f>
        <v>F</v>
      </c>
      <c r="D4" s="16">
        <f ca="1">IF(B4=0,"",IF(Entry!G10="No","No",$D$2))</f>
        <v>4000</v>
      </c>
      <c r="E4" s="16" t="str">
        <f ca="1">IF(B4=0,"",IF($D4=4000,"Included",IF(Entry!H10="N/A",0,200)))</f>
        <v>Included</v>
      </c>
      <c r="F4" s="16" t="str">
        <f ca="1">IF(B4=0,"",IF($D4=4000,"Included",IF(Entry!I10="N/A",0,200)))</f>
        <v>Included</v>
      </c>
      <c r="G4" s="16" t="str">
        <f ca="1">IF(B4=0,"",IF($D4=4000,"Included",IF(Entry!J10="N/A",0,100)))</f>
        <v>Included</v>
      </c>
      <c r="H4" s="16" t="str">
        <f ca="1">IF(B4=0,"",IF($D4=4000,"Included",IF(Entry!K10="No",0,350)))</f>
        <v>Included</v>
      </c>
      <c r="I4" s="16" t="str">
        <f ca="1">IF(B4=0,"",IF($D4=4000,"Included",IF(Entry!L10="No",0,500)))</f>
        <v>Included</v>
      </c>
      <c r="J4" s="16" t="str">
        <f ca="1">IF(B4=0,"",IF($D4=4000,"Included",IF(Entry!M10="N/A",0,1000*(DAY(Entry!N10)-DAY(Entry!M10)))))</f>
        <v>Included</v>
      </c>
      <c r="K4" s="16">
        <f ca="1">IF(B4=0,"",IF(Entry!O10="Rent",Fees!$K$2,0))</f>
        <v>100</v>
      </c>
      <c r="L4" s="23">
        <f ca="1">IF(D4=$D$2,$D$2,SUM(E4:K4))</f>
        <v>4000</v>
      </c>
    </row>
    <row r="5" spans="1:12" ht="18" customHeight="1" x14ac:dyDescent="0.3">
      <c r="A5" s="16" t="s">
        <v>58</v>
      </c>
      <c r="B5" s="16" t="str">
        <f>IF(Entry!B11&gt;0,Entry!B11,)</f>
        <v>CHAN DAVID</v>
      </c>
      <c r="C5" s="16" t="str">
        <f>Entry!C11</f>
        <v>M</v>
      </c>
      <c r="D5" s="16" t="str">
        <f>IF(B5=0,"",IF(Entry!G11="No","No",$D$2))</f>
        <v>No</v>
      </c>
      <c r="E5" s="16">
        <f>IF(B5=0,"",IF($D5=4000,"Included",IF(Entry!H11="N/A",0,200)))</f>
        <v>200</v>
      </c>
      <c r="F5" s="16">
        <f>IF(B5=0,"",IF($D5=4000,"Included",IF(Entry!I11="N/A",0,200)))</f>
        <v>200</v>
      </c>
      <c r="G5" s="16">
        <f>IF(B5=0,"",IF($D5=4000,"Included",IF(Entry!J11="N/A",0,100)))</f>
        <v>100</v>
      </c>
      <c r="H5" s="16">
        <f>IF(B5=0,"",IF($D5=4000,"Included",IF(Entry!K11="No",0,350)))</f>
        <v>0</v>
      </c>
      <c r="I5" s="16">
        <f>IF(B5=0,"",IF($D5=4000,"Included",IF(Entry!L11="No",0,500)))</f>
        <v>500</v>
      </c>
      <c r="J5" s="16">
        <f>IF(B5=0,"",IF($D5=4000,"Included",IF(Entry!M11="N/A",0,1000*(DAY(Entry!N11)-DAY(Entry!M11)))))</f>
        <v>0</v>
      </c>
      <c r="K5" s="16">
        <f>IF(B5=0,"",IF(Entry!O11="Rent",Fees!$K$2,0))</f>
        <v>0</v>
      </c>
      <c r="L5" s="23">
        <f ca="1">IF(D5=$D$2,$D$2,SUM(E5:K5))</f>
        <v>1000</v>
      </c>
    </row>
    <row r="6" spans="1:12" x14ac:dyDescent="0.3">
      <c r="A6" s="14">
        <v>1</v>
      </c>
      <c r="B6" s="14">
        <f>IF(Entry!B12&gt;0,Entry!B12,)</f>
        <v>0</v>
      </c>
      <c r="C6" s="14">
        <f>Entry!C12</f>
        <v>0</v>
      </c>
      <c r="D6" s="32" t="str">
        <f>IF(B6=0,"",IF(Entry!G12=0,"",IF(Entry!G12="No","No",$D$2)))</f>
        <v/>
      </c>
      <c r="E6" s="14" t="str">
        <f>IF($B6=0,"",IF($D6=$D$2,"Included",IF(Entry!H12="N/A",0,IF(Entry!H12=0,0,E$2))))</f>
        <v/>
      </c>
      <c r="F6" s="14" t="str">
        <f>IF($B6=0,"",IF($D6=$D$2,"Included",IF(Entry!I12="N/A",0,IF(Entry!I12=0,0,F$2))))</f>
        <v/>
      </c>
      <c r="G6" s="14" t="str">
        <f>IF($B6=0,"",IF($D6=$D$2,"Included",IF(Entry!J12="N/A",0,IF(Entry!J12=0,0,G$2))))</f>
        <v/>
      </c>
      <c r="H6" s="14" t="str">
        <f>IF($B6=0,"",IF($D6=$D$2,"Included",IF(Entry!K12="No",0,IF(Entry!K12=0,0,H$2))))</f>
        <v/>
      </c>
      <c r="I6" s="14" t="str">
        <f>IF($B6=0,"",IF($D6=$D$2,"Included",IF(Entry!L12="No",0,IF(Entry!L12=0,0,I$2))))</f>
        <v/>
      </c>
      <c r="J6" s="14" t="str">
        <f>IF($B6=0,"",IF($D6=$D$2,"Included",IF(Entry!M12="N/A",0,IF(Entry!N12=0,0,J$2*(DAY(Entry!N12)-DAY(Entry!M12))))))</f>
        <v/>
      </c>
      <c r="K6" s="14" t="str">
        <f>IF(B6=0,"",IF(Entry!O12="Rent",Fees!$K$2,0))</f>
        <v/>
      </c>
      <c r="L6" s="24">
        <f ca="1">IF(D6=0,0,IF(D6=$D$2,$D$2,MIN($D$2,SUM(E6:K6))))</f>
        <v>0</v>
      </c>
    </row>
    <row r="7" spans="1:12" x14ac:dyDescent="0.3">
      <c r="A7" s="14">
        <v>2</v>
      </c>
      <c r="B7" s="14">
        <f>IF(Entry!B13&gt;0,Entry!B13,)</f>
        <v>0</v>
      </c>
      <c r="C7" s="14">
        <f>Entry!C13</f>
        <v>0</v>
      </c>
      <c r="D7" s="32" t="str">
        <f>IF(B7=0,"",IF(Entry!G13=0,"",IF(Entry!G13="No","No",$D$2)))</f>
        <v/>
      </c>
      <c r="E7" s="14" t="str">
        <f>IF($B7=0,"",IF($D7=$D$2,"Included",IF(Entry!H13="N/A",0,IF(Entry!H13=0,0,E$2))))</f>
        <v/>
      </c>
      <c r="F7" s="14" t="str">
        <f>IF($B7=0,"",IF($D7=$D$2,"Included",IF(Entry!I13="N/A",0,IF(Entry!I13=0,0,F$2))))</f>
        <v/>
      </c>
      <c r="G7" s="14" t="str">
        <f>IF($B7=0,"",IF($D7=$D$2,"Included",IF(Entry!J13="N/A",0,IF(Entry!J13=0,0,G$2))))</f>
        <v/>
      </c>
      <c r="H7" s="14" t="str">
        <f>IF($B7=0,"",IF($D7=$D$2,"Included",IF(Entry!K13="No",0,IF(Entry!K13=0,0,H$2))))</f>
        <v/>
      </c>
      <c r="I7" s="14" t="str">
        <f>IF($B7=0,"",IF($D7=$D$2,"Included",IF(Entry!L13="No",0,IF(Entry!L13=0,0,I$2))))</f>
        <v/>
      </c>
      <c r="J7" s="14" t="str">
        <f>IF($B7=0,"",IF($D7=$D$2,"Included",IF(Entry!M13="N/A",0,IF(Entry!N13=0,0,J$2*(DAY(Entry!N13)-DAY(Entry!M13))))))</f>
        <v/>
      </c>
      <c r="K7" s="14" t="str">
        <f>IF(B7=0,"",IF(Entry!O13="Rent",Fees!$K$2,0))</f>
        <v/>
      </c>
      <c r="L7" s="24">
        <f t="shared" ref="L7:L70" ca="1" si="0">IF(D7=0,0,IF(D7=$D$2,$D$2,MIN($D$2,SUM(E7:K7))))</f>
        <v>0</v>
      </c>
    </row>
    <row r="8" spans="1:12" x14ac:dyDescent="0.3">
      <c r="A8" s="14">
        <v>3</v>
      </c>
      <c r="B8" s="14">
        <f>IF(Entry!B14&gt;0,Entry!B14,)</f>
        <v>0</v>
      </c>
      <c r="C8" s="14">
        <f>Entry!C14</f>
        <v>0</v>
      </c>
      <c r="D8" s="32" t="str">
        <f>IF(B8=0,"",IF(Entry!G14=0,"",IF(Entry!G14="No","No",$D$2)))</f>
        <v/>
      </c>
      <c r="E8" s="14" t="str">
        <f>IF($B8=0,"",IF($D8=$D$2,"Included",IF(Entry!H14="N/A",0,IF(Entry!H14=0,0,E$2))))</f>
        <v/>
      </c>
      <c r="F8" s="14" t="str">
        <f>IF($B8=0,"",IF($D8=$D$2,"Included",IF(Entry!I14="N/A",0,IF(Entry!I14=0,0,F$2))))</f>
        <v/>
      </c>
      <c r="G8" s="14" t="str">
        <f>IF($B8=0,"",IF($D8=$D$2,"Included",IF(Entry!J14="N/A",0,IF(Entry!J14=0,0,G$2))))</f>
        <v/>
      </c>
      <c r="H8" s="14" t="str">
        <f>IF($B8=0,"",IF($D8=$D$2,"Included",IF(Entry!K14="No",0,IF(Entry!K14=0,0,H$2))))</f>
        <v/>
      </c>
      <c r="I8" s="14" t="str">
        <f>IF($B8=0,"",IF($D8=$D$2,"Included",IF(Entry!L14="No",0,IF(Entry!L14=0,0,I$2))))</f>
        <v/>
      </c>
      <c r="J8" s="14" t="str">
        <f>IF($B8=0,"",IF($D8=$D$2,"Included",IF(Entry!M14="N/A",0,IF(Entry!N14=0,0,J$2*(DAY(Entry!N14)-DAY(Entry!M14))))))</f>
        <v/>
      </c>
      <c r="K8" s="14" t="str">
        <f>IF(B8=0,"",IF(Entry!O14="Rent",Fees!$K$2,0))</f>
        <v/>
      </c>
      <c r="L8" s="24">
        <f t="shared" ca="1" si="0"/>
        <v>0</v>
      </c>
    </row>
    <row r="9" spans="1:12" x14ac:dyDescent="0.3">
      <c r="A9" s="14">
        <v>4</v>
      </c>
      <c r="B9" s="14">
        <f>IF(Entry!B15&gt;0,Entry!B15,)</f>
        <v>0</v>
      </c>
      <c r="C9" s="14">
        <f>Entry!C15</f>
        <v>0</v>
      </c>
      <c r="D9" s="32" t="str">
        <f>IF(B9=0,"",IF(Entry!G15=0,"",IF(Entry!G15="No","No",$D$2)))</f>
        <v/>
      </c>
      <c r="E9" s="14" t="str">
        <f>IF($B9=0,"",IF($D9=$D$2,"Included",IF(Entry!H15="N/A",0,IF(Entry!H15=0,0,E$2))))</f>
        <v/>
      </c>
      <c r="F9" s="14" t="str">
        <f>IF($B9=0,"",IF($D9=$D$2,"Included",IF(Entry!I15="N/A",0,IF(Entry!I15=0,0,F$2))))</f>
        <v/>
      </c>
      <c r="G9" s="14" t="str">
        <f>IF($B9=0,"",IF($D9=$D$2,"Included",IF(Entry!J15="N/A",0,IF(Entry!J15=0,0,G$2))))</f>
        <v/>
      </c>
      <c r="H9" s="14" t="str">
        <f>IF($B9=0,"",IF($D9=$D$2,"Included",IF(Entry!K15="No",0,IF(Entry!K15=0,0,H$2))))</f>
        <v/>
      </c>
      <c r="I9" s="14" t="str">
        <f>IF($B9=0,"",IF($D9=$D$2,"Included",IF(Entry!L15="No",0,IF(Entry!L15=0,0,I$2))))</f>
        <v/>
      </c>
      <c r="J9" s="14" t="str">
        <f>IF($B9=0,"",IF($D9=$D$2,"Included",IF(Entry!M15="N/A",0,IF(Entry!N15=0,0,J$2*(DAY(Entry!N15)-DAY(Entry!M15))))))</f>
        <v/>
      </c>
      <c r="K9" s="14" t="str">
        <f>IF(B9=0,"",IF(Entry!O15="Rent",Fees!$K$2,0))</f>
        <v/>
      </c>
      <c r="L9" s="24">
        <f t="shared" ca="1" si="0"/>
        <v>0</v>
      </c>
    </row>
    <row r="10" spans="1:12" x14ac:dyDescent="0.3">
      <c r="A10" s="14">
        <v>5</v>
      </c>
      <c r="B10" s="14">
        <f>IF(Entry!B16&gt;0,Entry!B16,)</f>
        <v>0</v>
      </c>
      <c r="C10" s="14">
        <f>Entry!C16</f>
        <v>0</v>
      </c>
      <c r="D10" s="32" t="str">
        <f>IF(B10=0,"",IF(Entry!G16=0,"",IF(Entry!G16="No","No",$D$2)))</f>
        <v/>
      </c>
      <c r="E10" s="14" t="str">
        <f>IF($B10=0,"",IF($D10=$D$2,"Included",IF(Entry!H16="N/A",0,IF(Entry!H16=0,0,E$2))))</f>
        <v/>
      </c>
      <c r="F10" s="14" t="str">
        <f>IF($B10=0,"",IF($D10=$D$2,"Included",IF(Entry!I16="N/A",0,IF(Entry!I16=0,0,F$2))))</f>
        <v/>
      </c>
      <c r="G10" s="14" t="str">
        <f>IF($B10=0,"",IF($D10=$D$2,"Included",IF(Entry!J16="N/A",0,IF(Entry!J16=0,0,G$2))))</f>
        <v/>
      </c>
      <c r="H10" s="14" t="str">
        <f>IF($B10=0,"",IF($D10=$D$2,"Included",IF(Entry!K16="No",0,IF(Entry!K16=0,0,H$2))))</f>
        <v/>
      </c>
      <c r="I10" s="14" t="str">
        <f>IF($B10=0,"",IF($D10=$D$2,"Included",IF(Entry!L16="No",0,IF(Entry!L16=0,0,I$2))))</f>
        <v/>
      </c>
      <c r="J10" s="14" t="str">
        <f>IF($B10=0,"",IF($D10=$D$2,"Included",IF(Entry!M16="N/A",0,IF(Entry!N16=0,0,J$2*(DAY(Entry!N16)-DAY(Entry!M16))))))</f>
        <v/>
      </c>
      <c r="K10" s="14" t="str">
        <f>IF(B10=0,"",IF(Entry!O16="Rent",Fees!$K$2,0))</f>
        <v/>
      </c>
      <c r="L10" s="24">
        <f t="shared" ca="1" si="0"/>
        <v>0</v>
      </c>
    </row>
    <row r="11" spans="1:12" x14ac:dyDescent="0.3">
      <c r="A11" s="14">
        <v>6</v>
      </c>
      <c r="B11" s="14">
        <f>IF(Entry!B17&gt;0,Entry!B17,)</f>
        <v>0</v>
      </c>
      <c r="C11" s="14">
        <f>Entry!C17</f>
        <v>0</v>
      </c>
      <c r="D11" s="32" t="str">
        <f>IF(B11=0,"",IF(Entry!G17=0,"",IF(Entry!G17="No","No",$D$2)))</f>
        <v/>
      </c>
      <c r="E11" s="14" t="str">
        <f>IF($B11=0,"",IF($D11=$D$2,"Included",IF(Entry!H17="N/A",0,IF(Entry!H17=0,0,E$2))))</f>
        <v/>
      </c>
      <c r="F11" s="14" t="str">
        <f>IF($B11=0,"",IF($D11=$D$2,"Included",IF(Entry!I17="N/A",0,IF(Entry!I17=0,0,F$2))))</f>
        <v/>
      </c>
      <c r="G11" s="14" t="str">
        <f>IF($B11=0,"",IF($D11=$D$2,"Included",IF(Entry!J17="N/A",0,IF(Entry!J17=0,0,G$2))))</f>
        <v/>
      </c>
      <c r="H11" s="14" t="str">
        <f>IF($B11=0,"",IF($D11=$D$2,"Included",IF(Entry!K17="No",0,IF(Entry!K17=0,0,H$2))))</f>
        <v/>
      </c>
      <c r="I11" s="14" t="str">
        <f>IF($B11=0,"",IF($D11=$D$2,"Included",IF(Entry!L17="No",0,IF(Entry!L17=0,0,I$2))))</f>
        <v/>
      </c>
      <c r="J11" s="14" t="str">
        <f>IF($B11=0,"",IF($D11=$D$2,"Included",IF(Entry!M17="N/A",0,IF(Entry!N17=0,0,J$2*(DAY(Entry!N17)-DAY(Entry!M17))))))</f>
        <v/>
      </c>
      <c r="K11" s="14" t="str">
        <f>IF(B11=0,"",IF(Entry!O17="Rent",Fees!$K$2,0))</f>
        <v/>
      </c>
      <c r="L11" s="24">
        <f t="shared" ca="1" si="0"/>
        <v>0</v>
      </c>
    </row>
    <row r="12" spans="1:12" x14ac:dyDescent="0.3">
      <c r="A12" s="14">
        <v>7</v>
      </c>
      <c r="B12" s="14">
        <f>IF(Entry!B18&gt;0,Entry!B18,)</f>
        <v>0</v>
      </c>
      <c r="C12" s="14">
        <f>Entry!C18</f>
        <v>0</v>
      </c>
      <c r="D12" s="32" t="str">
        <f>IF(B12=0,"",IF(Entry!G18=0,"",IF(Entry!G18="No","No",$D$2)))</f>
        <v/>
      </c>
      <c r="E12" s="14" t="str">
        <f>IF($B12=0,"",IF($D12=$D$2,"Included",IF(Entry!H18="N/A",0,IF(Entry!H18=0,0,E$2))))</f>
        <v/>
      </c>
      <c r="F12" s="14" t="str">
        <f>IF($B12=0,"",IF($D12=$D$2,"Included",IF(Entry!I18="N/A",0,IF(Entry!I18=0,0,F$2))))</f>
        <v/>
      </c>
      <c r="G12" s="14" t="str">
        <f>IF($B12=0,"",IF($D12=$D$2,"Included",IF(Entry!J18="N/A",0,IF(Entry!J18=0,0,G$2))))</f>
        <v/>
      </c>
      <c r="H12" s="14" t="str">
        <f>IF($B12=0,"",IF($D12=$D$2,"Included",IF(Entry!K18="No",0,IF(Entry!K18=0,0,H$2))))</f>
        <v/>
      </c>
      <c r="I12" s="14" t="str">
        <f>IF($B12=0,"",IF($D12=$D$2,"Included",IF(Entry!L18="No",0,IF(Entry!L18=0,0,I$2))))</f>
        <v/>
      </c>
      <c r="J12" s="14" t="str">
        <f>IF($B12=0,"",IF($D12=$D$2,"Included",IF(Entry!M18="N/A",0,IF(Entry!N18=0,0,J$2*(DAY(Entry!N18)-DAY(Entry!M18))))))</f>
        <v/>
      </c>
      <c r="K12" s="14" t="str">
        <f>IF(B12=0,"",IF(Entry!O18="Rent",Fees!$K$2,0))</f>
        <v/>
      </c>
      <c r="L12" s="24">
        <f t="shared" ca="1" si="0"/>
        <v>0</v>
      </c>
    </row>
    <row r="13" spans="1:12" x14ac:dyDescent="0.3">
      <c r="A13" s="14">
        <v>8</v>
      </c>
      <c r="B13" s="14">
        <f>IF(Entry!B19&gt;0,Entry!B19,)</f>
        <v>0</v>
      </c>
      <c r="C13" s="14">
        <f>Entry!C19</f>
        <v>0</v>
      </c>
      <c r="D13" s="32" t="str">
        <f>IF(B13=0,"",IF(Entry!G19=0,"",IF(Entry!G19="No","No",$D$2)))</f>
        <v/>
      </c>
      <c r="E13" s="14" t="str">
        <f>IF($B13=0,"",IF($D13=$D$2,"Included",IF(Entry!H19="N/A",0,IF(Entry!H19=0,0,E$2))))</f>
        <v/>
      </c>
      <c r="F13" s="14" t="str">
        <f>IF($B13=0,"",IF($D13=$D$2,"Included",IF(Entry!I19="N/A",0,IF(Entry!I19=0,0,F$2))))</f>
        <v/>
      </c>
      <c r="G13" s="14" t="str">
        <f>IF($B13=0,"",IF($D13=$D$2,"Included",IF(Entry!J19="N/A",0,IF(Entry!J19=0,0,G$2))))</f>
        <v/>
      </c>
      <c r="H13" s="14" t="str">
        <f>IF($B13=0,"",IF($D13=$D$2,"Included",IF(Entry!K19="No",0,IF(Entry!K19=0,0,H$2))))</f>
        <v/>
      </c>
      <c r="I13" s="14" t="str">
        <f>IF($B13=0,"",IF($D13=$D$2,"Included",IF(Entry!L19="No",0,IF(Entry!L19=0,0,I$2))))</f>
        <v/>
      </c>
      <c r="J13" s="14" t="str">
        <f>IF($B13=0,"",IF($D13=$D$2,"Included",IF(Entry!M19="N/A",0,IF(Entry!N19=0,0,J$2*(DAY(Entry!N19)-DAY(Entry!M19))))))</f>
        <v/>
      </c>
      <c r="K13" s="14" t="str">
        <f>IF(B13=0,"",IF(Entry!O19="Rent",Fees!$K$2,0))</f>
        <v/>
      </c>
      <c r="L13" s="24">
        <f t="shared" ca="1" si="0"/>
        <v>0</v>
      </c>
    </row>
    <row r="14" spans="1:12" x14ac:dyDescent="0.3">
      <c r="A14" s="14">
        <v>9</v>
      </c>
      <c r="B14" s="14">
        <f>IF(Entry!B20&gt;0,Entry!B20,)</f>
        <v>0</v>
      </c>
      <c r="C14" s="14">
        <f>Entry!C20</f>
        <v>0</v>
      </c>
      <c r="D14" s="32" t="str">
        <f>IF(B14=0,"",IF(Entry!G20=0,"",IF(Entry!G20="No","No",$D$2)))</f>
        <v/>
      </c>
      <c r="E14" s="14" t="str">
        <f>IF($B14=0,"",IF($D14=$D$2,"Included",IF(Entry!H20="N/A",0,IF(Entry!H20=0,0,E$2))))</f>
        <v/>
      </c>
      <c r="F14" s="14" t="str">
        <f>IF($B14=0,"",IF($D14=$D$2,"Included",IF(Entry!I20="N/A",0,IF(Entry!I20=0,0,F$2))))</f>
        <v/>
      </c>
      <c r="G14" s="14" t="str">
        <f>IF($B14=0,"",IF($D14=$D$2,"Included",IF(Entry!J20="N/A",0,IF(Entry!J20=0,0,G$2))))</f>
        <v/>
      </c>
      <c r="H14" s="14" t="str">
        <f>IF($B14=0,"",IF($D14=$D$2,"Included",IF(Entry!K20="No",0,IF(Entry!K20=0,0,H$2))))</f>
        <v/>
      </c>
      <c r="I14" s="14" t="str">
        <f>IF($B14=0,"",IF($D14=$D$2,"Included",IF(Entry!L20="No",0,IF(Entry!L20=0,0,I$2))))</f>
        <v/>
      </c>
      <c r="J14" s="14" t="str">
        <f>IF($B14=0,"",IF($D14=$D$2,"Included",IF(Entry!M20="N/A",0,IF(Entry!N20=0,0,J$2*(DAY(Entry!N20)-DAY(Entry!M20))))))</f>
        <v/>
      </c>
      <c r="K14" s="14" t="str">
        <f>IF(B14=0,"",IF(Entry!O20="Rent",Fees!$K$2,0))</f>
        <v/>
      </c>
      <c r="L14" s="24">
        <f t="shared" ca="1" si="0"/>
        <v>0</v>
      </c>
    </row>
    <row r="15" spans="1:12" x14ac:dyDescent="0.3">
      <c r="A15" s="14">
        <v>10</v>
      </c>
      <c r="B15" s="14">
        <f>IF(Entry!B21&gt;0,Entry!B21,)</f>
        <v>0</v>
      </c>
      <c r="C15" s="14">
        <f>Entry!C21</f>
        <v>0</v>
      </c>
      <c r="D15" s="32" t="str">
        <f>IF(B15=0,"",IF(Entry!G21=0,"",IF(Entry!G21="No","No",$D$2)))</f>
        <v/>
      </c>
      <c r="E15" s="14" t="str">
        <f>IF($B15=0,"",IF($D15=$D$2,"Included",IF(Entry!H21="N/A",0,IF(Entry!H21=0,0,E$2))))</f>
        <v/>
      </c>
      <c r="F15" s="14" t="str">
        <f>IF($B15=0,"",IF($D15=$D$2,"Included",IF(Entry!I21="N/A",0,IF(Entry!I21=0,0,F$2))))</f>
        <v/>
      </c>
      <c r="G15" s="14" t="str">
        <f>IF($B15=0,"",IF($D15=$D$2,"Included",IF(Entry!J21="N/A",0,IF(Entry!J21=0,0,G$2))))</f>
        <v/>
      </c>
      <c r="H15" s="14" t="str">
        <f>IF($B15=0,"",IF($D15=$D$2,"Included",IF(Entry!K21="No",0,IF(Entry!K21=0,0,H$2))))</f>
        <v/>
      </c>
      <c r="I15" s="14" t="str">
        <f>IF($B15=0,"",IF($D15=$D$2,"Included",IF(Entry!L21="No",0,IF(Entry!L21=0,0,I$2))))</f>
        <v/>
      </c>
      <c r="J15" s="14" t="str">
        <f>IF($B15=0,"",IF($D15=$D$2,"Included",IF(Entry!M21="N/A",0,IF(Entry!N21=0,0,J$2*(DAY(Entry!N21)-DAY(Entry!M21))))))</f>
        <v/>
      </c>
      <c r="K15" s="14" t="str">
        <f>IF(B15=0,"",IF(Entry!O21="Rent",Fees!$K$2,0))</f>
        <v/>
      </c>
      <c r="L15" s="24">
        <f t="shared" ca="1" si="0"/>
        <v>0</v>
      </c>
    </row>
    <row r="16" spans="1:12" x14ac:dyDescent="0.3">
      <c r="A16" s="14">
        <v>11</v>
      </c>
      <c r="B16" s="14">
        <f>IF(Entry!B22&gt;0,Entry!B22,)</f>
        <v>0</v>
      </c>
      <c r="C16" s="14">
        <f>Entry!C22</f>
        <v>0</v>
      </c>
      <c r="D16" s="32" t="str">
        <f>IF(B16=0,"",IF(Entry!G22=0,"",IF(Entry!G22="No","No",$D$2)))</f>
        <v/>
      </c>
      <c r="E16" s="14" t="str">
        <f>IF($B16=0,"",IF($D16=$D$2,"Included",IF(Entry!H22="N/A",0,IF(Entry!H22=0,0,E$2))))</f>
        <v/>
      </c>
      <c r="F16" s="14" t="str">
        <f>IF($B16=0,"",IF($D16=$D$2,"Included",IF(Entry!I22="N/A",0,IF(Entry!I22=0,0,F$2))))</f>
        <v/>
      </c>
      <c r="G16" s="14" t="str">
        <f>IF($B16=0,"",IF($D16=$D$2,"Included",IF(Entry!J22="N/A",0,IF(Entry!J22=0,0,G$2))))</f>
        <v/>
      </c>
      <c r="H16" s="14" t="str">
        <f>IF($B16=0,"",IF($D16=$D$2,"Included",IF(Entry!K22="No",0,IF(Entry!K22=0,0,H$2))))</f>
        <v/>
      </c>
      <c r="I16" s="14" t="str">
        <f>IF($B16=0,"",IF($D16=$D$2,"Included",IF(Entry!L22="No",0,IF(Entry!L22=0,0,I$2))))</f>
        <v/>
      </c>
      <c r="J16" s="14" t="str">
        <f>IF($B16=0,"",IF($D16=$D$2,"Included",IF(Entry!M22="N/A",0,IF(Entry!N22=0,0,J$2*(DAY(Entry!N22)-DAY(Entry!M22))))))</f>
        <v/>
      </c>
      <c r="K16" s="14" t="str">
        <f>IF(B16=0,"",IF(Entry!O22="Rent",Fees!$K$2,0))</f>
        <v/>
      </c>
      <c r="L16" s="24">
        <f t="shared" ca="1" si="0"/>
        <v>0</v>
      </c>
    </row>
    <row r="17" spans="1:12" x14ac:dyDescent="0.3">
      <c r="A17" s="14">
        <v>12</v>
      </c>
      <c r="B17" s="14">
        <f>IF(Entry!B23&gt;0,Entry!B23,)</f>
        <v>0</v>
      </c>
      <c r="C17" s="14">
        <f>Entry!C23</f>
        <v>0</v>
      </c>
      <c r="D17" s="32" t="str">
        <f>IF(B17=0,"",IF(Entry!G23=0,"",IF(Entry!G23="No","No",$D$2)))</f>
        <v/>
      </c>
      <c r="E17" s="14" t="str">
        <f>IF($B17=0,"",IF($D17=$D$2,"Included",IF(Entry!H23="N/A",0,IF(Entry!H23=0,0,E$2))))</f>
        <v/>
      </c>
      <c r="F17" s="14" t="str">
        <f>IF($B17=0,"",IF($D17=$D$2,"Included",IF(Entry!I23="N/A",0,IF(Entry!I23=0,0,F$2))))</f>
        <v/>
      </c>
      <c r="G17" s="14" t="str">
        <f>IF($B17=0,"",IF($D17=$D$2,"Included",IF(Entry!J23="N/A",0,IF(Entry!J23=0,0,G$2))))</f>
        <v/>
      </c>
      <c r="H17" s="14" t="str">
        <f>IF($B17=0,"",IF($D17=$D$2,"Included",IF(Entry!K23="No",0,IF(Entry!K23=0,0,H$2))))</f>
        <v/>
      </c>
      <c r="I17" s="14" t="str">
        <f>IF($B17=0,"",IF($D17=$D$2,"Included",IF(Entry!L23="No",0,IF(Entry!L23=0,0,I$2))))</f>
        <v/>
      </c>
      <c r="J17" s="14" t="str">
        <f>IF($B17=0,"",IF($D17=$D$2,"Included",IF(Entry!M23="N/A",0,IF(Entry!N23=0,0,J$2*(DAY(Entry!N23)-DAY(Entry!M23))))))</f>
        <v/>
      </c>
      <c r="K17" s="14" t="str">
        <f>IF(B17=0,"",IF(Entry!O23="Rent",Fees!$K$2,0))</f>
        <v/>
      </c>
      <c r="L17" s="24">
        <f t="shared" ca="1" si="0"/>
        <v>0</v>
      </c>
    </row>
    <row r="18" spans="1:12" x14ac:dyDescent="0.3">
      <c r="A18" s="14">
        <v>13</v>
      </c>
      <c r="B18" s="14">
        <f>IF(Entry!B24&gt;0,Entry!B24,)</f>
        <v>0</v>
      </c>
      <c r="C18" s="14">
        <f>Entry!C24</f>
        <v>0</v>
      </c>
      <c r="D18" s="32" t="str">
        <f>IF(B18=0,"",IF(Entry!G24=0,"",IF(Entry!G24="No","No",$D$2)))</f>
        <v/>
      </c>
      <c r="E18" s="14" t="str">
        <f>IF($B18=0,"",IF($D18=$D$2,"Included",IF(Entry!H24="N/A",0,IF(Entry!H24=0,0,E$2))))</f>
        <v/>
      </c>
      <c r="F18" s="14" t="str">
        <f>IF($B18=0,"",IF($D18=$D$2,"Included",IF(Entry!I24="N/A",0,IF(Entry!I24=0,0,F$2))))</f>
        <v/>
      </c>
      <c r="G18" s="14" t="str">
        <f>IF($B18=0,"",IF($D18=$D$2,"Included",IF(Entry!J24="N/A",0,IF(Entry!J24=0,0,G$2))))</f>
        <v/>
      </c>
      <c r="H18" s="14" t="str">
        <f>IF($B18=0,"",IF($D18=$D$2,"Included",IF(Entry!K24="No",0,IF(Entry!K24=0,0,H$2))))</f>
        <v/>
      </c>
      <c r="I18" s="14" t="str">
        <f>IF($B18=0,"",IF($D18=$D$2,"Included",IF(Entry!L24="No",0,IF(Entry!L24=0,0,I$2))))</f>
        <v/>
      </c>
      <c r="J18" s="14" t="str">
        <f>IF($B18=0,"",IF($D18=$D$2,"Included",IF(Entry!M24="N/A",0,IF(Entry!N24=0,0,J$2*(DAY(Entry!N24)-DAY(Entry!M24))))))</f>
        <v/>
      </c>
      <c r="K18" s="14" t="str">
        <f>IF(B18=0,"",IF(Entry!O24="Rent",Fees!$K$2,0))</f>
        <v/>
      </c>
      <c r="L18" s="24">
        <f t="shared" ca="1" si="0"/>
        <v>0</v>
      </c>
    </row>
    <row r="19" spans="1:12" x14ac:dyDescent="0.3">
      <c r="A19" s="14">
        <v>14</v>
      </c>
      <c r="B19" s="14">
        <f>IF(Entry!B25&gt;0,Entry!B25,)</f>
        <v>0</v>
      </c>
      <c r="C19" s="14">
        <f>Entry!C25</f>
        <v>0</v>
      </c>
      <c r="D19" s="32" t="str">
        <f>IF(B19=0,"",IF(Entry!G25=0,"",IF(Entry!G25="No","No",$D$2)))</f>
        <v/>
      </c>
      <c r="E19" s="14" t="str">
        <f>IF($B19=0,"",IF($D19=$D$2,"Included",IF(Entry!H25="N/A",0,IF(Entry!H25=0,0,E$2))))</f>
        <v/>
      </c>
      <c r="F19" s="14" t="str">
        <f>IF($B19=0,"",IF($D19=$D$2,"Included",IF(Entry!I25="N/A",0,IF(Entry!I25=0,0,F$2))))</f>
        <v/>
      </c>
      <c r="G19" s="14" t="str">
        <f>IF($B19=0,"",IF($D19=$D$2,"Included",IF(Entry!J25="N/A",0,IF(Entry!J25=0,0,G$2))))</f>
        <v/>
      </c>
      <c r="H19" s="14" t="str">
        <f>IF($B19=0,"",IF($D19=$D$2,"Included",IF(Entry!K25="No",0,IF(Entry!K25=0,0,H$2))))</f>
        <v/>
      </c>
      <c r="I19" s="14" t="str">
        <f>IF($B19=0,"",IF($D19=$D$2,"Included",IF(Entry!L25="No",0,IF(Entry!L25=0,0,I$2))))</f>
        <v/>
      </c>
      <c r="J19" s="14" t="str">
        <f>IF($B19=0,"",IF($D19=$D$2,"Included",IF(Entry!M25="N/A",0,IF(Entry!N25=0,0,J$2*(DAY(Entry!N25)-DAY(Entry!M25))))))</f>
        <v/>
      </c>
      <c r="K19" s="14" t="str">
        <f>IF(B19=0,"",IF(Entry!O25="Rent",Fees!$K$2,0))</f>
        <v/>
      </c>
      <c r="L19" s="24">
        <f t="shared" ca="1" si="0"/>
        <v>0</v>
      </c>
    </row>
    <row r="20" spans="1:12" x14ac:dyDescent="0.3">
      <c r="A20" s="14">
        <v>15</v>
      </c>
      <c r="B20" s="14">
        <f>IF(Entry!B26&gt;0,Entry!B26,)</f>
        <v>0</v>
      </c>
      <c r="C20" s="14">
        <f>Entry!C26</f>
        <v>0</v>
      </c>
      <c r="D20" s="32" t="str">
        <f>IF(B20=0,"",IF(Entry!G26=0,"",IF(Entry!G26="No","No",$D$2)))</f>
        <v/>
      </c>
      <c r="E20" s="14" t="str">
        <f>IF($B20=0,"",IF($D20=$D$2,"Included",IF(Entry!H26="N/A",0,IF(Entry!H26=0,0,E$2))))</f>
        <v/>
      </c>
      <c r="F20" s="14" t="str">
        <f>IF($B20=0,"",IF($D20=$D$2,"Included",IF(Entry!I26="N/A",0,IF(Entry!I26=0,0,F$2))))</f>
        <v/>
      </c>
      <c r="G20" s="14" t="str">
        <f>IF($B20=0,"",IF($D20=$D$2,"Included",IF(Entry!J26="N/A",0,IF(Entry!J26=0,0,G$2))))</f>
        <v/>
      </c>
      <c r="H20" s="14" t="str">
        <f>IF($B20=0,"",IF($D20=$D$2,"Included",IF(Entry!K26="No",0,IF(Entry!K26=0,0,H$2))))</f>
        <v/>
      </c>
      <c r="I20" s="14" t="str">
        <f>IF($B20=0,"",IF($D20=$D$2,"Included",IF(Entry!L26="No",0,IF(Entry!L26=0,0,I$2))))</f>
        <v/>
      </c>
      <c r="J20" s="14" t="str">
        <f>IF($B20=0,"",IF($D20=$D$2,"Included",IF(Entry!M26="N/A",0,IF(Entry!N26=0,0,J$2*(DAY(Entry!N26)-DAY(Entry!M26))))))</f>
        <v/>
      </c>
      <c r="K20" s="14" t="str">
        <f>IF(B20=0,"",IF(Entry!O26="Rent",Fees!$K$2,0))</f>
        <v/>
      </c>
      <c r="L20" s="24">
        <f t="shared" ca="1" si="0"/>
        <v>0</v>
      </c>
    </row>
    <row r="21" spans="1:12" x14ac:dyDescent="0.3">
      <c r="A21" s="14">
        <v>16</v>
      </c>
      <c r="B21" s="14">
        <f>IF(Entry!B27&gt;0,Entry!B27,)</f>
        <v>0</v>
      </c>
      <c r="C21" s="14">
        <f>Entry!C27</f>
        <v>0</v>
      </c>
      <c r="D21" s="32" t="str">
        <f>IF(B21=0,"",IF(Entry!G27=0,"",IF(Entry!G27="No","No",$D$2)))</f>
        <v/>
      </c>
      <c r="E21" s="14" t="str">
        <f>IF($B21=0,"",IF($D21=$D$2,"Included",IF(Entry!H27="N/A",0,IF(Entry!H27=0,0,E$2))))</f>
        <v/>
      </c>
      <c r="F21" s="14" t="str">
        <f>IF($B21=0,"",IF($D21=$D$2,"Included",IF(Entry!I27="N/A",0,IF(Entry!I27=0,0,F$2))))</f>
        <v/>
      </c>
      <c r="G21" s="14" t="str">
        <f>IF($B21=0,"",IF($D21=$D$2,"Included",IF(Entry!J27="N/A",0,IF(Entry!J27=0,0,G$2))))</f>
        <v/>
      </c>
      <c r="H21" s="14" t="str">
        <f>IF($B21=0,"",IF($D21=$D$2,"Included",IF(Entry!K27="No",0,IF(Entry!K27=0,0,H$2))))</f>
        <v/>
      </c>
      <c r="I21" s="14" t="str">
        <f>IF($B21=0,"",IF($D21=$D$2,"Included",IF(Entry!L27="No",0,IF(Entry!L27=0,0,I$2))))</f>
        <v/>
      </c>
      <c r="J21" s="14" t="str">
        <f>IF($B21=0,"",IF($D21=$D$2,"Included",IF(Entry!M27="N/A",0,IF(Entry!N27=0,0,J$2*(DAY(Entry!N27)-DAY(Entry!M27))))))</f>
        <v/>
      </c>
      <c r="K21" s="14" t="str">
        <f>IF(B21=0,"",IF(Entry!O27="Rent",Fees!$K$2,0))</f>
        <v/>
      </c>
      <c r="L21" s="24">
        <f t="shared" ca="1" si="0"/>
        <v>0</v>
      </c>
    </row>
    <row r="22" spans="1:12" x14ac:dyDescent="0.3">
      <c r="A22" s="14">
        <v>17</v>
      </c>
      <c r="B22" s="14">
        <f>IF(Entry!B28&gt;0,Entry!B28,)</f>
        <v>0</v>
      </c>
      <c r="C22" s="14">
        <f>Entry!C28</f>
        <v>0</v>
      </c>
      <c r="D22" s="32" t="str">
        <f>IF(B22=0,"",IF(Entry!G28=0,"",IF(Entry!G28="No","No",$D$2)))</f>
        <v/>
      </c>
      <c r="E22" s="14" t="str">
        <f>IF($B22=0,"",IF($D22=$D$2,"Included",IF(Entry!H28="N/A",0,IF(Entry!H28=0,0,E$2))))</f>
        <v/>
      </c>
      <c r="F22" s="14" t="str">
        <f>IF($B22=0,"",IF($D22=$D$2,"Included",IF(Entry!I28="N/A",0,IF(Entry!I28=0,0,F$2))))</f>
        <v/>
      </c>
      <c r="G22" s="14" t="str">
        <f>IF($B22=0,"",IF($D22=$D$2,"Included",IF(Entry!J28="N/A",0,IF(Entry!J28=0,0,G$2))))</f>
        <v/>
      </c>
      <c r="H22" s="14" t="str">
        <f>IF($B22=0,"",IF($D22=$D$2,"Included",IF(Entry!K28="No",0,IF(Entry!K28=0,0,H$2))))</f>
        <v/>
      </c>
      <c r="I22" s="14" t="str">
        <f>IF($B22=0,"",IF($D22=$D$2,"Included",IF(Entry!L28="No",0,IF(Entry!L28=0,0,I$2))))</f>
        <v/>
      </c>
      <c r="J22" s="14" t="str">
        <f>IF($B22=0,"",IF($D22=$D$2,"Included",IF(Entry!M28="N/A",0,IF(Entry!N28=0,0,J$2*(DAY(Entry!N28)-DAY(Entry!M28))))))</f>
        <v/>
      </c>
      <c r="K22" s="14" t="str">
        <f>IF(B22=0,"",IF(Entry!O28="Rent",Fees!$K$2,0))</f>
        <v/>
      </c>
      <c r="L22" s="24">
        <f t="shared" ca="1" si="0"/>
        <v>0</v>
      </c>
    </row>
    <row r="23" spans="1:12" x14ac:dyDescent="0.3">
      <c r="A23" s="14">
        <v>18</v>
      </c>
      <c r="B23" s="14">
        <f>IF(Entry!B29&gt;0,Entry!B29,)</f>
        <v>0</v>
      </c>
      <c r="C23" s="14">
        <f>Entry!C29</f>
        <v>0</v>
      </c>
      <c r="D23" s="32" t="str">
        <f>IF(B23=0,"",IF(Entry!G29=0,"",IF(Entry!G29="No","No",$D$2)))</f>
        <v/>
      </c>
      <c r="E23" s="14" t="str">
        <f>IF($B23=0,"",IF($D23=$D$2,"Included",IF(Entry!H29="N/A",0,IF(Entry!H29=0,0,E$2))))</f>
        <v/>
      </c>
      <c r="F23" s="14" t="str">
        <f>IF($B23=0,"",IF($D23=$D$2,"Included",IF(Entry!I29="N/A",0,IF(Entry!I29=0,0,F$2))))</f>
        <v/>
      </c>
      <c r="G23" s="14" t="str">
        <f>IF($B23=0,"",IF($D23=$D$2,"Included",IF(Entry!J29="N/A",0,IF(Entry!J29=0,0,G$2))))</f>
        <v/>
      </c>
      <c r="H23" s="14" t="str">
        <f>IF($B23=0,"",IF($D23=$D$2,"Included",IF(Entry!K29="No",0,IF(Entry!K29=0,0,H$2))))</f>
        <v/>
      </c>
      <c r="I23" s="14" t="str">
        <f>IF($B23=0,"",IF($D23=$D$2,"Included",IF(Entry!L29="No",0,IF(Entry!L29=0,0,I$2))))</f>
        <v/>
      </c>
      <c r="J23" s="14" t="str">
        <f>IF($B23=0,"",IF($D23=$D$2,"Included",IF(Entry!M29="N/A",0,IF(Entry!N29=0,0,J$2*(DAY(Entry!N29)-DAY(Entry!M29))))))</f>
        <v/>
      </c>
      <c r="K23" s="14" t="str">
        <f>IF(B23=0,"",IF(Entry!O29="Rent",Fees!$K$2,0))</f>
        <v/>
      </c>
      <c r="L23" s="24">
        <f t="shared" ca="1" si="0"/>
        <v>0</v>
      </c>
    </row>
    <row r="24" spans="1:12" x14ac:dyDescent="0.3">
      <c r="A24" s="14">
        <v>19</v>
      </c>
      <c r="B24" s="14">
        <f>IF(Entry!B30&gt;0,Entry!B30,)</f>
        <v>0</v>
      </c>
      <c r="C24" s="14">
        <f>Entry!C30</f>
        <v>0</v>
      </c>
      <c r="D24" s="32" t="str">
        <f>IF(B24=0,"",IF(Entry!G30=0,"",IF(Entry!G30="No","No",$D$2)))</f>
        <v/>
      </c>
      <c r="E24" s="14" t="str">
        <f>IF($B24=0,"",IF($D24=$D$2,"Included",IF(Entry!H30="N/A",0,IF(Entry!H30=0,0,E$2))))</f>
        <v/>
      </c>
      <c r="F24" s="14" t="str">
        <f>IF($B24=0,"",IF($D24=$D$2,"Included",IF(Entry!I30="N/A",0,IF(Entry!I30=0,0,F$2))))</f>
        <v/>
      </c>
      <c r="G24" s="14" t="str">
        <f>IF($B24=0,"",IF($D24=$D$2,"Included",IF(Entry!J30="N/A",0,IF(Entry!J30=0,0,G$2))))</f>
        <v/>
      </c>
      <c r="H24" s="14" t="str">
        <f>IF($B24=0,"",IF($D24=$D$2,"Included",IF(Entry!K30="No",0,IF(Entry!K30=0,0,H$2))))</f>
        <v/>
      </c>
      <c r="I24" s="14" t="str">
        <f>IF($B24=0,"",IF($D24=$D$2,"Included",IF(Entry!L30="No",0,IF(Entry!L30=0,0,I$2))))</f>
        <v/>
      </c>
      <c r="J24" s="14" t="str">
        <f>IF($B24=0,"",IF($D24=$D$2,"Included",IF(Entry!M30="N/A",0,IF(Entry!N30=0,0,J$2*(DAY(Entry!N30)-DAY(Entry!M30))))))</f>
        <v/>
      </c>
      <c r="K24" s="14" t="str">
        <f>IF(B24=0,"",IF(Entry!O30="Rent",Fees!$K$2,0))</f>
        <v/>
      </c>
      <c r="L24" s="24">
        <f t="shared" ca="1" si="0"/>
        <v>0</v>
      </c>
    </row>
    <row r="25" spans="1:12" x14ac:dyDescent="0.3">
      <c r="A25" s="14">
        <v>20</v>
      </c>
      <c r="B25" s="14">
        <f>IF(Entry!B31&gt;0,Entry!B31,)</f>
        <v>0</v>
      </c>
      <c r="C25" s="14">
        <f>Entry!C31</f>
        <v>0</v>
      </c>
      <c r="D25" s="32" t="str">
        <f>IF(B25=0,"",IF(Entry!G31=0,"",IF(Entry!G31="No","No",$D$2)))</f>
        <v/>
      </c>
      <c r="E25" s="14" t="str">
        <f>IF($B25=0,"",IF($D25=$D$2,"Included",IF(Entry!H31="N/A",0,IF(Entry!H31=0,0,E$2))))</f>
        <v/>
      </c>
      <c r="F25" s="14" t="str">
        <f>IF($B25=0,"",IF($D25=$D$2,"Included",IF(Entry!I31="N/A",0,IF(Entry!I31=0,0,F$2))))</f>
        <v/>
      </c>
      <c r="G25" s="14" t="str">
        <f>IF($B25=0,"",IF($D25=$D$2,"Included",IF(Entry!J31="N/A",0,IF(Entry!J31=0,0,G$2))))</f>
        <v/>
      </c>
      <c r="H25" s="14" t="str">
        <f>IF($B25=0,"",IF($D25=$D$2,"Included",IF(Entry!K31="No",0,IF(Entry!K31=0,0,H$2))))</f>
        <v/>
      </c>
      <c r="I25" s="14" t="str">
        <f>IF($B25=0,"",IF($D25=$D$2,"Included",IF(Entry!L31="No",0,IF(Entry!L31=0,0,I$2))))</f>
        <v/>
      </c>
      <c r="J25" s="14" t="str">
        <f>IF($B25=0,"",IF($D25=$D$2,"Included",IF(Entry!M31="N/A",0,IF(Entry!N31=0,0,J$2*(DAY(Entry!N31)-DAY(Entry!M31))))))</f>
        <v/>
      </c>
      <c r="K25" s="14" t="str">
        <f>IF(B25=0,"",IF(Entry!O31="Rent",Fees!$K$2,0))</f>
        <v/>
      </c>
      <c r="L25" s="24">
        <f t="shared" ca="1" si="0"/>
        <v>0</v>
      </c>
    </row>
    <row r="26" spans="1:12" x14ac:dyDescent="0.3">
      <c r="A26" s="14">
        <v>21</v>
      </c>
      <c r="B26" s="14">
        <f>IF(Entry!B32&gt;0,Entry!B32,)</f>
        <v>0</v>
      </c>
      <c r="C26" s="14">
        <f>Entry!C32</f>
        <v>0</v>
      </c>
      <c r="D26" s="32" t="str">
        <f>IF(B26=0,"",IF(Entry!G32=0,"",IF(Entry!G32="No","No",$D$2)))</f>
        <v/>
      </c>
      <c r="E26" s="14" t="str">
        <f>IF($B26=0,"",IF($D26=$D$2,"Included",IF(Entry!H32="N/A",0,IF(Entry!H32=0,0,E$2))))</f>
        <v/>
      </c>
      <c r="F26" s="14" t="str">
        <f>IF($B26=0,"",IF($D26=$D$2,"Included",IF(Entry!I32="N/A",0,IF(Entry!I32=0,0,F$2))))</f>
        <v/>
      </c>
      <c r="G26" s="14" t="str">
        <f>IF($B26=0,"",IF($D26=$D$2,"Included",IF(Entry!J32="N/A",0,IF(Entry!J32=0,0,G$2))))</f>
        <v/>
      </c>
      <c r="H26" s="14" t="str">
        <f>IF($B26=0,"",IF($D26=$D$2,"Included",IF(Entry!K32="No",0,IF(Entry!K32=0,0,H$2))))</f>
        <v/>
      </c>
      <c r="I26" s="14" t="str">
        <f>IF($B26=0,"",IF($D26=$D$2,"Included",IF(Entry!L32="No",0,IF(Entry!L32=0,0,I$2))))</f>
        <v/>
      </c>
      <c r="J26" s="14" t="str">
        <f>IF($B26=0,"",IF($D26=$D$2,"Included",IF(Entry!M32="N/A",0,IF(Entry!N32=0,0,J$2*(DAY(Entry!N32)-DAY(Entry!M32))))))</f>
        <v/>
      </c>
      <c r="K26" s="14" t="str">
        <f>IF(B26=0,"",IF(Entry!O32="Rent",Fees!$K$2,0))</f>
        <v/>
      </c>
      <c r="L26" s="24">
        <f t="shared" ca="1" si="0"/>
        <v>0</v>
      </c>
    </row>
    <row r="27" spans="1:12" x14ac:dyDescent="0.3">
      <c r="A27" s="14">
        <v>22</v>
      </c>
      <c r="B27" s="14">
        <f>IF(Entry!B33&gt;0,Entry!B33,)</f>
        <v>0</v>
      </c>
      <c r="C27" s="14">
        <f>Entry!C33</f>
        <v>0</v>
      </c>
      <c r="D27" s="32" t="str">
        <f>IF(B27=0,"",IF(Entry!G33=0,"",IF(Entry!G33="No","No",$D$2)))</f>
        <v/>
      </c>
      <c r="E27" s="14" t="str">
        <f>IF($B27=0,"",IF($D27=$D$2,"Included",IF(Entry!H33="N/A",0,IF(Entry!H33=0,0,E$2))))</f>
        <v/>
      </c>
      <c r="F27" s="14" t="str">
        <f>IF($B27=0,"",IF($D27=$D$2,"Included",IF(Entry!I33="N/A",0,IF(Entry!I33=0,0,F$2))))</f>
        <v/>
      </c>
      <c r="G27" s="14" t="str">
        <f>IF($B27=0,"",IF($D27=$D$2,"Included",IF(Entry!J33="N/A",0,IF(Entry!J33=0,0,G$2))))</f>
        <v/>
      </c>
      <c r="H27" s="14" t="str">
        <f>IF($B27=0,"",IF($D27=$D$2,"Included",IF(Entry!K33="No",0,IF(Entry!K33=0,0,H$2))))</f>
        <v/>
      </c>
      <c r="I27" s="14" t="str">
        <f>IF($B27=0,"",IF($D27=$D$2,"Included",IF(Entry!L33="No",0,IF(Entry!L33=0,0,I$2))))</f>
        <v/>
      </c>
      <c r="J27" s="14" t="str">
        <f>IF($B27=0,"",IF($D27=$D$2,"Included",IF(Entry!M33="N/A",0,IF(Entry!N33=0,0,J$2*(DAY(Entry!N33)-DAY(Entry!M33))))))</f>
        <v/>
      </c>
      <c r="K27" s="14" t="str">
        <f>IF(B27=0,"",IF(Entry!O33="Rent",Fees!$K$2,0))</f>
        <v/>
      </c>
      <c r="L27" s="24">
        <f t="shared" ca="1" si="0"/>
        <v>0</v>
      </c>
    </row>
    <row r="28" spans="1:12" x14ac:dyDescent="0.3">
      <c r="A28" s="14">
        <v>23</v>
      </c>
      <c r="B28" s="14">
        <f>IF(Entry!B34&gt;0,Entry!B34,)</f>
        <v>0</v>
      </c>
      <c r="C28" s="14">
        <f>Entry!C34</f>
        <v>0</v>
      </c>
      <c r="D28" s="32" t="str">
        <f>IF(B28=0,"",IF(Entry!G34=0,"",IF(Entry!G34="No","No",$D$2)))</f>
        <v/>
      </c>
      <c r="E28" s="14" t="str">
        <f>IF($B28=0,"",IF($D28=$D$2,"Included",IF(Entry!H34="N/A",0,IF(Entry!H34=0,0,E$2))))</f>
        <v/>
      </c>
      <c r="F28" s="14" t="str">
        <f>IF($B28=0,"",IF($D28=$D$2,"Included",IF(Entry!I34="N/A",0,IF(Entry!I34=0,0,F$2))))</f>
        <v/>
      </c>
      <c r="G28" s="14" t="str">
        <f>IF($B28=0,"",IF($D28=$D$2,"Included",IF(Entry!J34="N/A",0,IF(Entry!J34=0,0,G$2))))</f>
        <v/>
      </c>
      <c r="H28" s="14" t="str">
        <f>IF($B28=0,"",IF($D28=$D$2,"Included",IF(Entry!K34="No",0,IF(Entry!K34=0,0,H$2))))</f>
        <v/>
      </c>
      <c r="I28" s="14" t="str">
        <f>IF($B28=0,"",IF($D28=$D$2,"Included",IF(Entry!L34="No",0,IF(Entry!L34=0,0,I$2))))</f>
        <v/>
      </c>
      <c r="J28" s="14" t="str">
        <f>IF($B28=0,"",IF($D28=$D$2,"Included",IF(Entry!M34="N/A",0,IF(Entry!N34=0,0,J$2*(DAY(Entry!N34)-DAY(Entry!M34))))))</f>
        <v/>
      </c>
      <c r="K28" s="14" t="str">
        <f>IF(B28=0,"",IF(Entry!O34="Rent",Fees!$K$2,0))</f>
        <v/>
      </c>
      <c r="L28" s="24">
        <f t="shared" ca="1" si="0"/>
        <v>0</v>
      </c>
    </row>
    <row r="29" spans="1:12" x14ac:dyDescent="0.3">
      <c r="A29" s="14">
        <v>24</v>
      </c>
      <c r="B29" s="14">
        <f>IF(Entry!B35&gt;0,Entry!B35,)</f>
        <v>0</v>
      </c>
      <c r="C29" s="14">
        <f>Entry!C35</f>
        <v>0</v>
      </c>
      <c r="D29" s="32" t="str">
        <f>IF(B29=0,"",IF(Entry!G35=0,"",IF(Entry!G35="No","No",$D$2)))</f>
        <v/>
      </c>
      <c r="E29" s="14" t="str">
        <f>IF($B29=0,"",IF($D29=$D$2,"Included",IF(Entry!H35="N/A",0,IF(Entry!H35=0,0,E$2))))</f>
        <v/>
      </c>
      <c r="F29" s="14" t="str">
        <f>IF($B29=0,"",IF($D29=$D$2,"Included",IF(Entry!I35="N/A",0,IF(Entry!I35=0,0,F$2))))</f>
        <v/>
      </c>
      <c r="G29" s="14" t="str">
        <f>IF($B29=0,"",IF($D29=$D$2,"Included",IF(Entry!J35="N/A",0,IF(Entry!J35=0,0,G$2))))</f>
        <v/>
      </c>
      <c r="H29" s="14" t="str">
        <f>IF($B29=0,"",IF($D29=$D$2,"Included",IF(Entry!K35="No",0,IF(Entry!K35=0,0,H$2))))</f>
        <v/>
      </c>
      <c r="I29" s="14" t="str">
        <f>IF($B29=0,"",IF($D29=$D$2,"Included",IF(Entry!L35="No",0,IF(Entry!L35=0,0,I$2))))</f>
        <v/>
      </c>
      <c r="J29" s="14" t="str">
        <f>IF($B29=0,"",IF($D29=$D$2,"Included",IF(Entry!M35="N/A",0,IF(Entry!N35=0,0,J$2*(DAY(Entry!N35)-DAY(Entry!M35))))))</f>
        <v/>
      </c>
      <c r="K29" s="14" t="str">
        <f>IF(B29=0,"",IF(Entry!O35="Rent",Fees!$K$2,0))</f>
        <v/>
      </c>
      <c r="L29" s="24">
        <f t="shared" ca="1" si="0"/>
        <v>0</v>
      </c>
    </row>
    <row r="30" spans="1:12" x14ac:dyDescent="0.3">
      <c r="A30" s="14">
        <v>25</v>
      </c>
      <c r="B30" s="14">
        <f>IF(Entry!B36&gt;0,Entry!B36,)</f>
        <v>0</v>
      </c>
      <c r="C30" s="14">
        <f>Entry!C36</f>
        <v>0</v>
      </c>
      <c r="D30" s="32" t="str">
        <f>IF(B30=0,"",IF(Entry!G36=0,"",IF(Entry!G36="No","No",$D$2)))</f>
        <v/>
      </c>
      <c r="E30" s="14" t="str">
        <f>IF($B30=0,"",IF($D30=$D$2,"Included",IF(Entry!H36="N/A",0,IF(Entry!H36=0,0,E$2))))</f>
        <v/>
      </c>
      <c r="F30" s="14" t="str">
        <f>IF($B30=0,"",IF($D30=$D$2,"Included",IF(Entry!I36="N/A",0,IF(Entry!I36=0,0,F$2))))</f>
        <v/>
      </c>
      <c r="G30" s="14" t="str">
        <f>IF($B30=0,"",IF($D30=$D$2,"Included",IF(Entry!J36="N/A",0,IF(Entry!J36=0,0,G$2))))</f>
        <v/>
      </c>
      <c r="H30" s="14" t="str">
        <f>IF($B30=0,"",IF($D30=$D$2,"Included",IF(Entry!K36="No",0,IF(Entry!K36=0,0,H$2))))</f>
        <v/>
      </c>
      <c r="I30" s="14" t="str">
        <f>IF($B30=0,"",IF($D30=$D$2,"Included",IF(Entry!L36="No",0,IF(Entry!L36=0,0,I$2))))</f>
        <v/>
      </c>
      <c r="J30" s="14" t="str">
        <f>IF($B30=0,"",IF($D30=$D$2,"Included",IF(Entry!M36="N/A",0,IF(Entry!N36=0,0,J$2*(DAY(Entry!N36)-DAY(Entry!M36))))))</f>
        <v/>
      </c>
      <c r="K30" s="14" t="str">
        <f>IF(B30=0,"",IF(Entry!O36="Rent",Fees!$K$2,0))</f>
        <v/>
      </c>
      <c r="L30" s="24">
        <f t="shared" ca="1" si="0"/>
        <v>0</v>
      </c>
    </row>
    <row r="31" spans="1:12" x14ac:dyDescent="0.3">
      <c r="A31" s="14">
        <v>26</v>
      </c>
      <c r="B31" s="14">
        <f>IF(Entry!B37&gt;0,Entry!B37,)</f>
        <v>0</v>
      </c>
      <c r="C31" s="14">
        <f>Entry!C37</f>
        <v>0</v>
      </c>
      <c r="D31" s="32" t="str">
        <f>IF(B31=0,"",IF(Entry!G37=0,"",IF(Entry!G37="No","No",$D$2)))</f>
        <v/>
      </c>
      <c r="E31" s="14" t="str">
        <f>IF($B31=0,"",IF($D31=$D$2,"Included",IF(Entry!H37="N/A",0,IF(Entry!H37=0,0,E$2))))</f>
        <v/>
      </c>
      <c r="F31" s="14" t="str">
        <f>IF($B31=0,"",IF($D31=$D$2,"Included",IF(Entry!I37="N/A",0,IF(Entry!I37=0,0,F$2))))</f>
        <v/>
      </c>
      <c r="G31" s="14" t="str">
        <f>IF($B31=0,"",IF($D31=$D$2,"Included",IF(Entry!J37="N/A",0,IF(Entry!J37=0,0,G$2))))</f>
        <v/>
      </c>
      <c r="H31" s="14" t="str">
        <f>IF($B31=0,"",IF($D31=$D$2,"Included",IF(Entry!K37="No",0,IF(Entry!K37=0,0,H$2))))</f>
        <v/>
      </c>
      <c r="I31" s="14" t="str">
        <f>IF($B31=0,"",IF($D31=$D$2,"Included",IF(Entry!L37="No",0,IF(Entry!L37=0,0,I$2))))</f>
        <v/>
      </c>
      <c r="J31" s="14" t="str">
        <f>IF($B31=0,"",IF($D31=$D$2,"Included",IF(Entry!M37="N/A",0,IF(Entry!N37=0,0,J$2*(DAY(Entry!N37)-DAY(Entry!M37))))))</f>
        <v/>
      </c>
      <c r="K31" s="14" t="str">
        <f>IF(B31=0,"",IF(Entry!O37="Rent",Fees!$K$2,0))</f>
        <v/>
      </c>
      <c r="L31" s="24">
        <f t="shared" ca="1" si="0"/>
        <v>0</v>
      </c>
    </row>
    <row r="32" spans="1:12" x14ac:dyDescent="0.3">
      <c r="A32" s="14">
        <v>27</v>
      </c>
      <c r="B32" s="14">
        <f>IF(Entry!B38&gt;0,Entry!B38,)</f>
        <v>0</v>
      </c>
      <c r="C32" s="14">
        <f>Entry!C38</f>
        <v>0</v>
      </c>
      <c r="D32" s="32" t="str">
        <f>IF(B32=0,"",IF(Entry!G38=0,"",IF(Entry!G38="No","No",$D$2)))</f>
        <v/>
      </c>
      <c r="E32" s="14" t="str">
        <f>IF($B32=0,"",IF($D32=$D$2,"Included",IF(Entry!H38="N/A",0,IF(Entry!H38=0,0,E$2))))</f>
        <v/>
      </c>
      <c r="F32" s="14" t="str">
        <f>IF($B32=0,"",IF($D32=$D$2,"Included",IF(Entry!I38="N/A",0,IF(Entry!I38=0,0,F$2))))</f>
        <v/>
      </c>
      <c r="G32" s="14" t="str">
        <f>IF($B32=0,"",IF($D32=$D$2,"Included",IF(Entry!J38="N/A",0,IF(Entry!J38=0,0,G$2))))</f>
        <v/>
      </c>
      <c r="H32" s="14" t="str">
        <f>IF($B32=0,"",IF($D32=$D$2,"Included",IF(Entry!K38="No",0,IF(Entry!K38=0,0,H$2))))</f>
        <v/>
      </c>
      <c r="I32" s="14" t="str">
        <f>IF($B32=0,"",IF($D32=$D$2,"Included",IF(Entry!L38="No",0,IF(Entry!L38=0,0,I$2))))</f>
        <v/>
      </c>
      <c r="J32" s="14" t="str">
        <f>IF($B32=0,"",IF($D32=$D$2,"Included",IF(Entry!M38="N/A",0,IF(Entry!N38=0,0,J$2*(DAY(Entry!N38)-DAY(Entry!M38))))))</f>
        <v/>
      </c>
      <c r="K32" s="14" t="str">
        <f>IF(B32=0,"",IF(Entry!O38="Rent",Fees!$K$2,0))</f>
        <v/>
      </c>
      <c r="L32" s="24">
        <f t="shared" ca="1" si="0"/>
        <v>0</v>
      </c>
    </row>
    <row r="33" spans="1:12" x14ac:dyDescent="0.3">
      <c r="A33" s="14">
        <v>28</v>
      </c>
      <c r="B33" s="14">
        <f>IF(Entry!B39&gt;0,Entry!B39,)</f>
        <v>0</v>
      </c>
      <c r="C33" s="14">
        <f>Entry!C39</f>
        <v>0</v>
      </c>
      <c r="D33" s="32" t="str">
        <f>IF(B33=0,"",IF(Entry!G39=0,"",IF(Entry!G39="No","No",$D$2)))</f>
        <v/>
      </c>
      <c r="E33" s="14" t="str">
        <f>IF($B33=0,"",IF($D33=$D$2,"Included",IF(Entry!H39="N/A",0,IF(Entry!H39=0,0,E$2))))</f>
        <v/>
      </c>
      <c r="F33" s="14" t="str">
        <f>IF($B33=0,"",IF($D33=$D$2,"Included",IF(Entry!I39="N/A",0,IF(Entry!I39=0,0,F$2))))</f>
        <v/>
      </c>
      <c r="G33" s="14" t="str">
        <f>IF($B33=0,"",IF($D33=$D$2,"Included",IF(Entry!J39="N/A",0,IF(Entry!J39=0,0,G$2))))</f>
        <v/>
      </c>
      <c r="H33" s="14" t="str">
        <f>IF($B33=0,"",IF($D33=$D$2,"Included",IF(Entry!K39="No",0,IF(Entry!K39=0,0,H$2))))</f>
        <v/>
      </c>
      <c r="I33" s="14" t="str">
        <f>IF($B33=0,"",IF($D33=$D$2,"Included",IF(Entry!L39="No",0,IF(Entry!L39=0,0,I$2))))</f>
        <v/>
      </c>
      <c r="J33" s="14" t="str">
        <f>IF($B33=0,"",IF($D33=$D$2,"Included",IF(Entry!M39="N/A",0,IF(Entry!N39=0,0,J$2*(DAY(Entry!N39)-DAY(Entry!M39))))))</f>
        <v/>
      </c>
      <c r="K33" s="14" t="str">
        <f>IF(B33=0,"",IF(Entry!O39="Rent",Fees!$K$2,0))</f>
        <v/>
      </c>
      <c r="L33" s="24">
        <f t="shared" ca="1" si="0"/>
        <v>0</v>
      </c>
    </row>
    <row r="34" spans="1:12" x14ac:dyDescent="0.3">
      <c r="A34" s="14">
        <v>29</v>
      </c>
      <c r="B34" s="14">
        <f>IF(Entry!B40&gt;0,Entry!B40,)</f>
        <v>0</v>
      </c>
      <c r="C34" s="14">
        <f>Entry!C40</f>
        <v>0</v>
      </c>
      <c r="D34" s="32" t="str">
        <f>IF(B34=0,"",IF(Entry!G40=0,"",IF(Entry!G40="No","No",$D$2)))</f>
        <v/>
      </c>
      <c r="E34" s="14" t="str">
        <f>IF($B34=0,"",IF($D34=$D$2,"Included",IF(Entry!H40="N/A",0,IF(Entry!H40=0,0,E$2))))</f>
        <v/>
      </c>
      <c r="F34" s="14" t="str">
        <f>IF($B34=0,"",IF($D34=$D$2,"Included",IF(Entry!I40="N/A",0,IF(Entry!I40=0,0,F$2))))</f>
        <v/>
      </c>
      <c r="G34" s="14" t="str">
        <f>IF($B34=0,"",IF($D34=$D$2,"Included",IF(Entry!J40="N/A",0,IF(Entry!J40=0,0,G$2))))</f>
        <v/>
      </c>
      <c r="H34" s="14" t="str">
        <f>IF($B34=0,"",IF($D34=$D$2,"Included",IF(Entry!K40="No",0,IF(Entry!K40=0,0,H$2))))</f>
        <v/>
      </c>
      <c r="I34" s="14" t="str">
        <f>IF($B34=0,"",IF($D34=$D$2,"Included",IF(Entry!L40="No",0,IF(Entry!L40=0,0,I$2))))</f>
        <v/>
      </c>
      <c r="J34" s="14" t="str">
        <f>IF($B34=0,"",IF($D34=$D$2,"Included",IF(Entry!M40="N/A",0,IF(Entry!N40=0,0,J$2*(DAY(Entry!N40)-DAY(Entry!M40))))))</f>
        <v/>
      </c>
      <c r="K34" s="14" t="str">
        <f>IF(B34=0,"",IF(Entry!O40="Rent",Fees!$K$2,0))</f>
        <v/>
      </c>
      <c r="L34" s="24">
        <f t="shared" ca="1" si="0"/>
        <v>0</v>
      </c>
    </row>
    <row r="35" spans="1:12" x14ac:dyDescent="0.3">
      <c r="A35" s="14">
        <v>30</v>
      </c>
      <c r="B35" s="14">
        <f>IF(Entry!B41&gt;0,Entry!B41,)</f>
        <v>0</v>
      </c>
      <c r="C35" s="14">
        <f>Entry!C41</f>
        <v>0</v>
      </c>
      <c r="D35" s="32" t="str">
        <f>IF(B35=0,"",IF(Entry!G41=0,"",IF(Entry!G41="No","No",$D$2)))</f>
        <v/>
      </c>
      <c r="E35" s="14" t="str">
        <f>IF($B35=0,"",IF($D35=$D$2,"Included",IF(Entry!H41="N/A",0,IF(Entry!H41=0,0,E$2))))</f>
        <v/>
      </c>
      <c r="F35" s="14" t="str">
        <f>IF($B35=0,"",IF($D35=$D$2,"Included",IF(Entry!I41="N/A",0,IF(Entry!I41=0,0,F$2))))</f>
        <v/>
      </c>
      <c r="G35" s="14" t="str">
        <f>IF($B35=0,"",IF($D35=$D$2,"Included",IF(Entry!J41="N/A",0,IF(Entry!J41=0,0,G$2))))</f>
        <v/>
      </c>
      <c r="H35" s="14" t="str">
        <f>IF($B35=0,"",IF($D35=$D$2,"Included",IF(Entry!K41="No",0,IF(Entry!K41=0,0,H$2))))</f>
        <v/>
      </c>
      <c r="I35" s="14" t="str">
        <f>IF($B35=0,"",IF($D35=$D$2,"Included",IF(Entry!L41="No",0,IF(Entry!L41=0,0,I$2))))</f>
        <v/>
      </c>
      <c r="J35" s="14" t="str">
        <f>IF($B35=0,"",IF($D35=$D$2,"Included",IF(Entry!M41="N/A",0,IF(Entry!N41=0,0,J$2*(DAY(Entry!N41)-DAY(Entry!M41))))))</f>
        <v/>
      </c>
      <c r="K35" s="14" t="str">
        <f>IF(B35=0,"",IF(Entry!O41="Rent",Fees!$K$2,0))</f>
        <v/>
      </c>
      <c r="L35" s="24">
        <f t="shared" ca="1" si="0"/>
        <v>0</v>
      </c>
    </row>
    <row r="36" spans="1:12" x14ac:dyDescent="0.3">
      <c r="A36" s="14">
        <v>31</v>
      </c>
      <c r="B36" s="14">
        <f>IF(Entry!B42&gt;0,Entry!B42,)</f>
        <v>0</v>
      </c>
      <c r="C36" s="14">
        <f>Entry!C42</f>
        <v>0</v>
      </c>
      <c r="D36" s="32" t="str">
        <f>IF(B36=0,"",IF(Entry!G42=0,"",IF(Entry!G42="No","No",$D$2)))</f>
        <v/>
      </c>
      <c r="E36" s="14" t="str">
        <f>IF($B36=0,"",IF($D36=$D$2,"Included",IF(Entry!H42="N/A",0,IF(Entry!H42=0,0,E$2))))</f>
        <v/>
      </c>
      <c r="F36" s="14" t="str">
        <f>IF($B36=0,"",IF($D36=$D$2,"Included",IF(Entry!I42="N/A",0,IF(Entry!I42=0,0,F$2))))</f>
        <v/>
      </c>
      <c r="G36" s="14" t="str">
        <f>IF($B36=0,"",IF($D36=$D$2,"Included",IF(Entry!J42="N/A",0,IF(Entry!J42=0,0,G$2))))</f>
        <v/>
      </c>
      <c r="H36" s="14" t="str">
        <f>IF($B36=0,"",IF($D36=$D$2,"Included",IF(Entry!K42="No",0,IF(Entry!K42=0,0,H$2))))</f>
        <v/>
      </c>
      <c r="I36" s="14" t="str">
        <f>IF($B36=0,"",IF($D36=$D$2,"Included",IF(Entry!L42="No",0,IF(Entry!L42=0,0,I$2))))</f>
        <v/>
      </c>
      <c r="J36" s="14" t="str">
        <f>IF($B36=0,"",IF($D36=$D$2,"Included",IF(Entry!M42="N/A",0,IF(Entry!N42=0,0,J$2*(DAY(Entry!N42)-DAY(Entry!M42))))))</f>
        <v/>
      </c>
      <c r="K36" s="14" t="str">
        <f>IF(B36=0,"",IF(Entry!O42="Rent",Fees!$K$2,0))</f>
        <v/>
      </c>
      <c r="L36" s="24">
        <f t="shared" ca="1" si="0"/>
        <v>0</v>
      </c>
    </row>
    <row r="37" spans="1:12" x14ac:dyDescent="0.3">
      <c r="A37" s="14">
        <v>32</v>
      </c>
      <c r="B37" s="14">
        <f>IF(Entry!B43&gt;0,Entry!B43,)</f>
        <v>0</v>
      </c>
      <c r="C37" s="14">
        <f>Entry!C43</f>
        <v>0</v>
      </c>
      <c r="D37" s="32" t="str">
        <f>IF(B37=0,"",IF(Entry!G43=0,"",IF(Entry!G43="No","No",$D$2)))</f>
        <v/>
      </c>
      <c r="E37" s="14" t="str">
        <f>IF($B37=0,"",IF($D37=$D$2,"Included",IF(Entry!H43="N/A",0,IF(Entry!H43=0,0,E$2))))</f>
        <v/>
      </c>
      <c r="F37" s="14" t="str">
        <f>IF($B37=0,"",IF($D37=$D$2,"Included",IF(Entry!I43="N/A",0,IF(Entry!I43=0,0,F$2))))</f>
        <v/>
      </c>
      <c r="G37" s="14" t="str">
        <f>IF($B37=0,"",IF($D37=$D$2,"Included",IF(Entry!J43="N/A",0,IF(Entry!J43=0,0,G$2))))</f>
        <v/>
      </c>
      <c r="H37" s="14" t="str">
        <f>IF($B37=0,"",IF($D37=$D$2,"Included",IF(Entry!K43="No",0,IF(Entry!K43=0,0,H$2))))</f>
        <v/>
      </c>
      <c r="I37" s="14" t="str">
        <f>IF($B37=0,"",IF($D37=$D$2,"Included",IF(Entry!L43="No",0,IF(Entry!L43=0,0,I$2))))</f>
        <v/>
      </c>
      <c r="J37" s="14" t="str">
        <f>IF($B37=0,"",IF($D37=$D$2,"Included",IF(Entry!M43="N/A",0,IF(Entry!N43=0,0,J$2*(DAY(Entry!N43)-DAY(Entry!M43))))))</f>
        <v/>
      </c>
      <c r="K37" s="14" t="str">
        <f>IF(B37=0,"",IF(Entry!O43="Rent",Fees!$K$2,0))</f>
        <v/>
      </c>
      <c r="L37" s="24">
        <f t="shared" ca="1" si="0"/>
        <v>0</v>
      </c>
    </row>
    <row r="38" spans="1:12" x14ac:dyDescent="0.3">
      <c r="A38" s="14">
        <v>33</v>
      </c>
      <c r="B38" s="14">
        <f>IF(Entry!B44&gt;0,Entry!B44,)</f>
        <v>0</v>
      </c>
      <c r="C38" s="14">
        <f>Entry!C44</f>
        <v>0</v>
      </c>
      <c r="D38" s="32" t="str">
        <f>IF(B38=0,"",IF(Entry!G44=0,"",IF(Entry!G44="No","No",$D$2)))</f>
        <v/>
      </c>
      <c r="E38" s="14" t="str">
        <f>IF($B38=0,"",IF($D38=$D$2,"Included",IF(Entry!H44="N/A",0,IF(Entry!H44=0,0,E$2))))</f>
        <v/>
      </c>
      <c r="F38" s="14" t="str">
        <f>IF($B38=0,"",IF($D38=$D$2,"Included",IF(Entry!I44="N/A",0,IF(Entry!I44=0,0,F$2))))</f>
        <v/>
      </c>
      <c r="G38" s="14" t="str">
        <f>IF($B38=0,"",IF($D38=$D$2,"Included",IF(Entry!J44="N/A",0,IF(Entry!J44=0,0,G$2))))</f>
        <v/>
      </c>
      <c r="H38" s="14" t="str">
        <f>IF($B38=0,"",IF($D38=$D$2,"Included",IF(Entry!K44="No",0,IF(Entry!K44=0,0,H$2))))</f>
        <v/>
      </c>
      <c r="I38" s="14" t="str">
        <f>IF($B38=0,"",IF($D38=$D$2,"Included",IF(Entry!L44="No",0,IF(Entry!L44=0,0,I$2))))</f>
        <v/>
      </c>
      <c r="J38" s="14" t="str">
        <f>IF($B38=0,"",IF($D38=$D$2,"Included",IF(Entry!M44="N/A",0,IF(Entry!N44=0,0,J$2*(DAY(Entry!N44)-DAY(Entry!M44))))))</f>
        <v/>
      </c>
      <c r="K38" s="14" t="str">
        <f>IF(B38=0,"",IF(Entry!O44="Rent",Fees!$K$2,0))</f>
        <v/>
      </c>
      <c r="L38" s="24">
        <f t="shared" ca="1" si="0"/>
        <v>0</v>
      </c>
    </row>
    <row r="39" spans="1:12" x14ac:dyDescent="0.3">
      <c r="A39" s="14">
        <v>34</v>
      </c>
      <c r="B39" s="14">
        <f>IF(Entry!B45&gt;0,Entry!B45,)</f>
        <v>0</v>
      </c>
      <c r="C39" s="14">
        <f>Entry!C45</f>
        <v>0</v>
      </c>
      <c r="D39" s="32" t="str">
        <f>IF(B39=0,"",IF(Entry!G45=0,"",IF(Entry!G45="No","No",$D$2)))</f>
        <v/>
      </c>
      <c r="E39" s="14" t="str">
        <f>IF($B39=0,"",IF($D39=$D$2,"Included",IF(Entry!H45="N/A",0,IF(Entry!H45=0,0,E$2))))</f>
        <v/>
      </c>
      <c r="F39" s="14" t="str">
        <f>IF($B39=0,"",IF($D39=$D$2,"Included",IF(Entry!I45="N/A",0,IF(Entry!I45=0,0,F$2))))</f>
        <v/>
      </c>
      <c r="G39" s="14" t="str">
        <f>IF($B39=0,"",IF($D39=$D$2,"Included",IF(Entry!J45="N/A",0,IF(Entry!J45=0,0,G$2))))</f>
        <v/>
      </c>
      <c r="H39" s="14" t="str">
        <f>IF($B39=0,"",IF($D39=$D$2,"Included",IF(Entry!K45="No",0,IF(Entry!K45=0,0,H$2))))</f>
        <v/>
      </c>
      <c r="I39" s="14" t="str">
        <f>IF($B39=0,"",IF($D39=$D$2,"Included",IF(Entry!L45="No",0,IF(Entry!L45=0,0,I$2))))</f>
        <v/>
      </c>
      <c r="J39" s="14" t="str">
        <f>IF($B39=0,"",IF($D39=$D$2,"Included",IF(Entry!M45="N/A",0,IF(Entry!N45=0,0,J$2*(DAY(Entry!N45)-DAY(Entry!M45))))))</f>
        <v/>
      </c>
      <c r="K39" s="14" t="str">
        <f>IF(B39=0,"",IF(Entry!O45="Rent",Fees!$K$2,0))</f>
        <v/>
      </c>
      <c r="L39" s="24">
        <f t="shared" ca="1" si="0"/>
        <v>0</v>
      </c>
    </row>
    <row r="40" spans="1:12" x14ac:dyDescent="0.3">
      <c r="A40" s="14">
        <v>35</v>
      </c>
      <c r="B40" s="14">
        <f>IF(Entry!B46&gt;0,Entry!B46,)</f>
        <v>0</v>
      </c>
      <c r="C40" s="14">
        <f>Entry!C46</f>
        <v>0</v>
      </c>
      <c r="D40" s="32" t="str">
        <f>IF(B40=0,"",IF(Entry!G46=0,"",IF(Entry!G46="No","No",$D$2)))</f>
        <v/>
      </c>
      <c r="E40" s="14" t="str">
        <f>IF($B40=0,"",IF($D40=$D$2,"Included",IF(Entry!H46="N/A",0,IF(Entry!H46=0,0,E$2))))</f>
        <v/>
      </c>
      <c r="F40" s="14" t="str">
        <f>IF($B40=0,"",IF($D40=$D$2,"Included",IF(Entry!I46="N/A",0,IF(Entry!I46=0,0,F$2))))</f>
        <v/>
      </c>
      <c r="G40" s="14" t="str">
        <f>IF($B40=0,"",IF($D40=$D$2,"Included",IF(Entry!J46="N/A",0,IF(Entry!J46=0,0,G$2))))</f>
        <v/>
      </c>
      <c r="H40" s="14" t="str">
        <f>IF($B40=0,"",IF($D40=$D$2,"Included",IF(Entry!K46="No",0,IF(Entry!K46=0,0,H$2))))</f>
        <v/>
      </c>
      <c r="I40" s="14" t="str">
        <f>IF($B40=0,"",IF($D40=$D$2,"Included",IF(Entry!L46="No",0,IF(Entry!L46=0,0,I$2))))</f>
        <v/>
      </c>
      <c r="J40" s="14" t="str">
        <f>IF($B40=0,"",IF($D40=$D$2,"Included",IF(Entry!M46="N/A",0,IF(Entry!N46=0,0,J$2*(DAY(Entry!N46)-DAY(Entry!M46))))))</f>
        <v/>
      </c>
      <c r="K40" s="14" t="str">
        <f>IF(B40=0,"",IF(Entry!O46="Rent",Fees!$K$2,0))</f>
        <v/>
      </c>
      <c r="L40" s="24">
        <f t="shared" ca="1" si="0"/>
        <v>0</v>
      </c>
    </row>
    <row r="41" spans="1:12" x14ac:dyDescent="0.3">
      <c r="A41" s="14">
        <v>36</v>
      </c>
      <c r="B41" s="14">
        <f>IF(Entry!B47&gt;0,Entry!B47,)</f>
        <v>0</v>
      </c>
      <c r="C41" s="14">
        <f>Entry!C47</f>
        <v>0</v>
      </c>
      <c r="D41" s="32" t="str">
        <f>IF(B41=0,"",IF(Entry!G47=0,"",IF(Entry!G47="No","No",$D$2)))</f>
        <v/>
      </c>
      <c r="E41" s="14" t="str">
        <f>IF($B41=0,"",IF($D41=$D$2,"Included",IF(Entry!H47="N/A",0,IF(Entry!H47=0,0,E$2))))</f>
        <v/>
      </c>
      <c r="F41" s="14" t="str">
        <f>IF($B41=0,"",IF($D41=$D$2,"Included",IF(Entry!I47="N/A",0,IF(Entry!I47=0,0,F$2))))</f>
        <v/>
      </c>
      <c r="G41" s="14" t="str">
        <f>IF($B41=0,"",IF($D41=$D$2,"Included",IF(Entry!J47="N/A",0,IF(Entry!J47=0,0,G$2))))</f>
        <v/>
      </c>
      <c r="H41" s="14" t="str">
        <f>IF($B41=0,"",IF($D41=$D$2,"Included",IF(Entry!K47="No",0,IF(Entry!K47=0,0,H$2))))</f>
        <v/>
      </c>
      <c r="I41" s="14" t="str">
        <f>IF($B41=0,"",IF($D41=$D$2,"Included",IF(Entry!L47="No",0,IF(Entry!L47=0,0,I$2))))</f>
        <v/>
      </c>
      <c r="J41" s="14" t="str">
        <f>IF($B41=0,"",IF($D41=$D$2,"Included",IF(Entry!M47="N/A",0,IF(Entry!N47=0,0,J$2*(DAY(Entry!N47)-DAY(Entry!M47))))))</f>
        <v/>
      </c>
      <c r="K41" s="14" t="str">
        <f>IF(B41=0,"",IF(Entry!O47="Rent",Fees!$K$2,0))</f>
        <v/>
      </c>
      <c r="L41" s="24">
        <f t="shared" ca="1" si="0"/>
        <v>0</v>
      </c>
    </row>
    <row r="42" spans="1:12" x14ac:dyDescent="0.3">
      <c r="A42" s="14">
        <v>37</v>
      </c>
      <c r="B42" s="14">
        <f>IF(Entry!B48&gt;0,Entry!B48,)</f>
        <v>0</v>
      </c>
      <c r="C42" s="14">
        <f>Entry!C48</f>
        <v>0</v>
      </c>
      <c r="D42" s="32" t="str">
        <f>IF(B42=0,"",IF(Entry!G48=0,"",IF(Entry!G48="No","No",$D$2)))</f>
        <v/>
      </c>
      <c r="E42" s="14" t="str">
        <f>IF($B42=0,"",IF($D42=$D$2,"Included",IF(Entry!H48="N/A",0,IF(Entry!H48=0,0,E$2))))</f>
        <v/>
      </c>
      <c r="F42" s="14" t="str">
        <f>IF($B42=0,"",IF($D42=$D$2,"Included",IF(Entry!I48="N/A",0,IF(Entry!I48=0,0,F$2))))</f>
        <v/>
      </c>
      <c r="G42" s="14" t="str">
        <f>IF($B42=0,"",IF($D42=$D$2,"Included",IF(Entry!J48="N/A",0,IF(Entry!J48=0,0,G$2))))</f>
        <v/>
      </c>
      <c r="H42" s="14" t="str">
        <f>IF($B42=0,"",IF($D42=$D$2,"Included",IF(Entry!K48="No",0,IF(Entry!K48=0,0,H$2))))</f>
        <v/>
      </c>
      <c r="I42" s="14" t="str">
        <f>IF($B42=0,"",IF($D42=$D$2,"Included",IF(Entry!L48="No",0,IF(Entry!L48=0,0,I$2))))</f>
        <v/>
      </c>
      <c r="J42" s="14" t="str">
        <f>IF($B42=0,"",IF($D42=$D$2,"Included",IF(Entry!M48="N/A",0,IF(Entry!N48=0,0,J$2*(DAY(Entry!N48)-DAY(Entry!M48))))))</f>
        <v/>
      </c>
      <c r="K42" s="14" t="str">
        <f>IF(B42=0,"",IF(Entry!O48="Rent",Fees!$K$2,0))</f>
        <v/>
      </c>
      <c r="L42" s="24">
        <f t="shared" ca="1" si="0"/>
        <v>0</v>
      </c>
    </row>
    <row r="43" spans="1:12" x14ac:dyDescent="0.3">
      <c r="A43" s="14">
        <v>38</v>
      </c>
      <c r="B43" s="14">
        <f>IF(Entry!B49&gt;0,Entry!B49,)</f>
        <v>0</v>
      </c>
      <c r="C43" s="14">
        <f>Entry!C49</f>
        <v>0</v>
      </c>
      <c r="D43" s="32" t="str">
        <f>IF(B43=0,"",IF(Entry!G49=0,"",IF(Entry!G49="No","No",$D$2)))</f>
        <v/>
      </c>
      <c r="E43" s="14" t="str">
        <f>IF($B43=0,"",IF($D43=$D$2,"Included",IF(Entry!H49="N/A",0,IF(Entry!H49=0,0,E$2))))</f>
        <v/>
      </c>
      <c r="F43" s="14" t="str">
        <f>IF($B43=0,"",IF($D43=$D$2,"Included",IF(Entry!I49="N/A",0,IF(Entry!I49=0,0,F$2))))</f>
        <v/>
      </c>
      <c r="G43" s="14" t="str">
        <f>IF($B43=0,"",IF($D43=$D$2,"Included",IF(Entry!J49="N/A",0,IF(Entry!J49=0,0,G$2))))</f>
        <v/>
      </c>
      <c r="H43" s="14" t="str">
        <f>IF($B43=0,"",IF($D43=$D$2,"Included",IF(Entry!K49="No",0,IF(Entry!K49=0,0,H$2))))</f>
        <v/>
      </c>
      <c r="I43" s="14" t="str">
        <f>IF($B43=0,"",IF($D43=$D$2,"Included",IF(Entry!L49="No",0,IF(Entry!L49=0,0,I$2))))</f>
        <v/>
      </c>
      <c r="J43" s="14" t="str">
        <f>IF($B43=0,"",IF($D43=$D$2,"Included",IF(Entry!M49="N/A",0,IF(Entry!N49=0,0,J$2*(DAY(Entry!N49)-DAY(Entry!M49))))))</f>
        <v/>
      </c>
      <c r="K43" s="14" t="str">
        <f>IF(B43=0,"",IF(Entry!O49="Rent",Fees!$K$2,0))</f>
        <v/>
      </c>
      <c r="L43" s="24">
        <f t="shared" ca="1" si="0"/>
        <v>0</v>
      </c>
    </row>
    <row r="44" spans="1:12" x14ac:dyDescent="0.3">
      <c r="A44" s="14">
        <v>39</v>
      </c>
      <c r="B44" s="14">
        <f>IF(Entry!B50&gt;0,Entry!B50,)</f>
        <v>0</v>
      </c>
      <c r="C44" s="14">
        <f>Entry!C50</f>
        <v>0</v>
      </c>
      <c r="D44" s="32" t="str">
        <f>IF(B44=0,"",IF(Entry!G50=0,"",IF(Entry!G50="No","No",$D$2)))</f>
        <v/>
      </c>
      <c r="E44" s="14" t="str">
        <f>IF($B44=0,"",IF($D44=$D$2,"Included",IF(Entry!H50="N/A",0,IF(Entry!H50=0,0,E$2))))</f>
        <v/>
      </c>
      <c r="F44" s="14" t="str">
        <f>IF($B44=0,"",IF($D44=$D$2,"Included",IF(Entry!I50="N/A",0,IF(Entry!I50=0,0,F$2))))</f>
        <v/>
      </c>
      <c r="G44" s="14" t="str">
        <f>IF($B44=0,"",IF($D44=$D$2,"Included",IF(Entry!J50="N/A",0,IF(Entry!J50=0,0,G$2))))</f>
        <v/>
      </c>
      <c r="H44" s="14" t="str">
        <f>IF($B44=0,"",IF($D44=$D$2,"Included",IF(Entry!K50="No",0,IF(Entry!K50=0,0,H$2))))</f>
        <v/>
      </c>
      <c r="I44" s="14" t="str">
        <f>IF($B44=0,"",IF($D44=$D$2,"Included",IF(Entry!L50="No",0,IF(Entry!L50=0,0,I$2))))</f>
        <v/>
      </c>
      <c r="J44" s="14" t="str">
        <f>IF($B44=0,"",IF($D44=$D$2,"Included",IF(Entry!M50="N/A",0,IF(Entry!N50=0,0,J$2*(DAY(Entry!N50)-DAY(Entry!M50))))))</f>
        <v/>
      </c>
      <c r="K44" s="14" t="str">
        <f>IF(B44=0,"",IF(Entry!O50="Rent",Fees!$K$2,0))</f>
        <v/>
      </c>
      <c r="L44" s="24">
        <f t="shared" ca="1" si="0"/>
        <v>0</v>
      </c>
    </row>
    <row r="45" spans="1:12" x14ac:dyDescent="0.3">
      <c r="A45" s="14">
        <v>40</v>
      </c>
      <c r="B45" s="14">
        <f>IF(Entry!B51&gt;0,Entry!B51,)</f>
        <v>0</v>
      </c>
      <c r="C45" s="14">
        <f>Entry!C51</f>
        <v>0</v>
      </c>
      <c r="D45" s="32" t="str">
        <f>IF(B45=0,"",IF(Entry!G51=0,"",IF(Entry!G51="No","No",$D$2)))</f>
        <v/>
      </c>
      <c r="E45" s="14" t="str">
        <f>IF($B45=0,"",IF($D45=$D$2,"Included",IF(Entry!H51="N/A",0,IF(Entry!H51=0,0,E$2))))</f>
        <v/>
      </c>
      <c r="F45" s="14" t="str">
        <f>IF($B45=0,"",IF($D45=$D$2,"Included",IF(Entry!I51="N/A",0,IF(Entry!I51=0,0,F$2))))</f>
        <v/>
      </c>
      <c r="G45" s="14" t="str">
        <f>IF($B45=0,"",IF($D45=$D$2,"Included",IF(Entry!J51="N/A",0,IF(Entry!J51=0,0,G$2))))</f>
        <v/>
      </c>
      <c r="H45" s="14" t="str">
        <f>IF($B45=0,"",IF($D45=$D$2,"Included",IF(Entry!K51="No",0,IF(Entry!K51=0,0,H$2))))</f>
        <v/>
      </c>
      <c r="I45" s="14" t="str">
        <f>IF($B45=0,"",IF($D45=$D$2,"Included",IF(Entry!L51="No",0,IF(Entry!L51=0,0,I$2))))</f>
        <v/>
      </c>
      <c r="J45" s="14" t="str">
        <f>IF($B45=0,"",IF($D45=$D$2,"Included",IF(Entry!M51="N/A",0,IF(Entry!N51=0,0,J$2*(DAY(Entry!N51)-DAY(Entry!M51))))))</f>
        <v/>
      </c>
      <c r="K45" s="14" t="str">
        <f>IF(B45=0,"",IF(Entry!O51="Rent",Fees!$K$2,0))</f>
        <v/>
      </c>
      <c r="L45" s="24">
        <f t="shared" ca="1" si="0"/>
        <v>0</v>
      </c>
    </row>
    <row r="46" spans="1:12" x14ac:dyDescent="0.3">
      <c r="A46" s="14">
        <v>41</v>
      </c>
      <c r="B46" s="14">
        <f>IF(Entry!B52&gt;0,Entry!B52,)</f>
        <v>0</v>
      </c>
      <c r="C46" s="14">
        <f>Entry!C52</f>
        <v>0</v>
      </c>
      <c r="D46" s="32" t="str">
        <f>IF(B46=0,"",IF(Entry!G52=0,"",IF(Entry!G52="No","No",$D$2)))</f>
        <v/>
      </c>
      <c r="E46" s="14" t="str">
        <f>IF($B46=0,"",IF($D46=$D$2,"Included",IF(Entry!H52="N/A",0,IF(Entry!H52=0,0,E$2))))</f>
        <v/>
      </c>
      <c r="F46" s="14" t="str">
        <f>IF($B46=0,"",IF($D46=$D$2,"Included",IF(Entry!I52="N/A",0,IF(Entry!I52=0,0,F$2))))</f>
        <v/>
      </c>
      <c r="G46" s="14" t="str">
        <f>IF($B46=0,"",IF($D46=$D$2,"Included",IF(Entry!J52="N/A",0,IF(Entry!J52=0,0,G$2))))</f>
        <v/>
      </c>
      <c r="H46" s="14" t="str">
        <f>IF($B46=0,"",IF($D46=$D$2,"Included",IF(Entry!K52="No",0,IF(Entry!K52=0,0,H$2))))</f>
        <v/>
      </c>
      <c r="I46" s="14" t="str">
        <f>IF($B46=0,"",IF($D46=$D$2,"Included",IF(Entry!L52="No",0,IF(Entry!L52=0,0,I$2))))</f>
        <v/>
      </c>
      <c r="J46" s="14" t="str">
        <f>IF($B46=0,"",IF($D46=$D$2,"Included",IF(Entry!M52="N/A",0,IF(Entry!N52=0,0,J$2*(DAY(Entry!N52)-DAY(Entry!M52))))))</f>
        <v/>
      </c>
      <c r="K46" s="14" t="str">
        <f>IF(B46=0,"",IF(Entry!O52="Rent",Fees!$K$2,0))</f>
        <v/>
      </c>
      <c r="L46" s="24">
        <f t="shared" ca="1" si="0"/>
        <v>0</v>
      </c>
    </row>
    <row r="47" spans="1:12" x14ac:dyDescent="0.3">
      <c r="A47" s="14">
        <v>42</v>
      </c>
      <c r="B47" s="14">
        <f>IF(Entry!B53&gt;0,Entry!B53,)</f>
        <v>0</v>
      </c>
      <c r="C47" s="14">
        <f>Entry!C53</f>
        <v>0</v>
      </c>
      <c r="D47" s="32" t="str">
        <f>IF(B47=0,"",IF(Entry!G53=0,"",IF(Entry!G53="No","No",$D$2)))</f>
        <v/>
      </c>
      <c r="E47" s="14" t="str">
        <f>IF($B47=0,"",IF($D47=$D$2,"Included",IF(Entry!H53="N/A",0,IF(Entry!H53=0,0,E$2))))</f>
        <v/>
      </c>
      <c r="F47" s="14" t="str">
        <f>IF($B47=0,"",IF($D47=$D$2,"Included",IF(Entry!I53="N/A",0,IF(Entry!I53=0,0,F$2))))</f>
        <v/>
      </c>
      <c r="G47" s="14" t="str">
        <f>IF($B47=0,"",IF($D47=$D$2,"Included",IF(Entry!J53="N/A",0,IF(Entry!J53=0,0,G$2))))</f>
        <v/>
      </c>
      <c r="H47" s="14" t="str">
        <f>IF($B47=0,"",IF($D47=$D$2,"Included",IF(Entry!K53="No",0,IF(Entry!K53=0,0,H$2))))</f>
        <v/>
      </c>
      <c r="I47" s="14" t="str">
        <f>IF($B47=0,"",IF($D47=$D$2,"Included",IF(Entry!L53="No",0,IF(Entry!L53=0,0,I$2))))</f>
        <v/>
      </c>
      <c r="J47" s="14" t="str">
        <f>IF($B47=0,"",IF($D47=$D$2,"Included",IF(Entry!M53="N/A",0,IF(Entry!N53=0,0,J$2*(DAY(Entry!N53)-DAY(Entry!M53))))))</f>
        <v/>
      </c>
      <c r="K47" s="14" t="str">
        <f>IF(B47=0,"",IF(Entry!O53="Rent",Fees!$K$2,0))</f>
        <v/>
      </c>
      <c r="L47" s="24">
        <f t="shared" ca="1" si="0"/>
        <v>0</v>
      </c>
    </row>
    <row r="48" spans="1:12" x14ac:dyDescent="0.3">
      <c r="A48" s="14">
        <v>43</v>
      </c>
      <c r="B48" s="14">
        <f>IF(Entry!B54&gt;0,Entry!B54,)</f>
        <v>0</v>
      </c>
      <c r="C48" s="14">
        <f>Entry!C54</f>
        <v>0</v>
      </c>
      <c r="D48" s="32" t="str">
        <f>IF(B48=0,"",IF(Entry!G54=0,"",IF(Entry!G54="No","No",$D$2)))</f>
        <v/>
      </c>
      <c r="E48" s="14" t="str">
        <f>IF($B48=0,"",IF($D48=$D$2,"Included",IF(Entry!H54="N/A",0,IF(Entry!H54=0,0,E$2))))</f>
        <v/>
      </c>
      <c r="F48" s="14" t="str">
        <f>IF($B48=0,"",IF($D48=$D$2,"Included",IF(Entry!I54="N/A",0,IF(Entry!I54=0,0,F$2))))</f>
        <v/>
      </c>
      <c r="G48" s="14" t="str">
        <f>IF($B48=0,"",IF($D48=$D$2,"Included",IF(Entry!J54="N/A",0,IF(Entry!J54=0,0,G$2))))</f>
        <v/>
      </c>
      <c r="H48" s="14" t="str">
        <f>IF($B48=0,"",IF($D48=$D$2,"Included",IF(Entry!K54="No",0,IF(Entry!K54=0,0,H$2))))</f>
        <v/>
      </c>
      <c r="I48" s="14" t="str">
        <f>IF($B48=0,"",IF($D48=$D$2,"Included",IF(Entry!L54="No",0,IF(Entry!L54=0,0,I$2))))</f>
        <v/>
      </c>
      <c r="J48" s="14" t="str">
        <f>IF($B48=0,"",IF($D48=$D$2,"Included",IF(Entry!M54="N/A",0,IF(Entry!N54=0,0,J$2*(DAY(Entry!N54)-DAY(Entry!M54))))))</f>
        <v/>
      </c>
      <c r="K48" s="14" t="str">
        <f>IF(B48=0,"",IF(Entry!O54="Rent",Fees!$K$2,0))</f>
        <v/>
      </c>
      <c r="L48" s="24">
        <f t="shared" ca="1" si="0"/>
        <v>0</v>
      </c>
    </row>
    <row r="49" spans="1:12" x14ac:dyDescent="0.3">
      <c r="A49" s="14">
        <v>44</v>
      </c>
      <c r="B49" s="14">
        <f>IF(Entry!B55&gt;0,Entry!B55,)</f>
        <v>0</v>
      </c>
      <c r="C49" s="14">
        <f>Entry!C55</f>
        <v>0</v>
      </c>
      <c r="D49" s="32" t="str">
        <f>IF(B49=0,"",IF(Entry!G55=0,"",IF(Entry!G55="No","No",$D$2)))</f>
        <v/>
      </c>
      <c r="E49" s="14" t="str">
        <f>IF($B49=0,"",IF($D49=$D$2,"Included",IF(Entry!H55="N/A",0,IF(Entry!H55=0,0,E$2))))</f>
        <v/>
      </c>
      <c r="F49" s="14" t="str">
        <f>IF($B49=0,"",IF($D49=$D$2,"Included",IF(Entry!I55="N/A",0,IF(Entry!I55=0,0,F$2))))</f>
        <v/>
      </c>
      <c r="G49" s="14" t="str">
        <f>IF($B49=0,"",IF($D49=$D$2,"Included",IF(Entry!J55="N/A",0,IF(Entry!J55=0,0,G$2))))</f>
        <v/>
      </c>
      <c r="H49" s="14" t="str">
        <f>IF($B49=0,"",IF($D49=$D$2,"Included",IF(Entry!K55="No",0,IF(Entry!K55=0,0,H$2))))</f>
        <v/>
      </c>
      <c r="I49" s="14" t="str">
        <f>IF($B49=0,"",IF($D49=$D$2,"Included",IF(Entry!L55="No",0,IF(Entry!L55=0,0,I$2))))</f>
        <v/>
      </c>
      <c r="J49" s="14" t="str">
        <f>IF($B49=0,"",IF($D49=$D$2,"Included",IF(Entry!M55="N/A",0,IF(Entry!N55=0,0,J$2*(DAY(Entry!N55)-DAY(Entry!M55))))))</f>
        <v/>
      </c>
      <c r="K49" s="14" t="str">
        <f>IF(B49=0,"",IF(Entry!O55="Rent",Fees!$K$2,0))</f>
        <v/>
      </c>
      <c r="L49" s="24">
        <f t="shared" ca="1" si="0"/>
        <v>0</v>
      </c>
    </row>
    <row r="50" spans="1:12" x14ac:dyDescent="0.3">
      <c r="A50" s="14">
        <v>45</v>
      </c>
      <c r="B50" s="14">
        <f>IF(Entry!B56&gt;0,Entry!B56,)</f>
        <v>0</v>
      </c>
      <c r="C50" s="14">
        <f>Entry!C56</f>
        <v>0</v>
      </c>
      <c r="D50" s="32" t="str">
        <f>IF(B50=0,"",IF(Entry!G56=0,"",IF(Entry!G56="No","No",$D$2)))</f>
        <v/>
      </c>
      <c r="E50" s="14" t="str">
        <f>IF($B50=0,"",IF($D50=$D$2,"Included",IF(Entry!H56="N/A",0,IF(Entry!H56=0,0,E$2))))</f>
        <v/>
      </c>
      <c r="F50" s="14" t="str">
        <f>IF($B50=0,"",IF($D50=$D$2,"Included",IF(Entry!I56="N/A",0,IF(Entry!I56=0,0,F$2))))</f>
        <v/>
      </c>
      <c r="G50" s="14" t="str">
        <f>IF($B50=0,"",IF($D50=$D$2,"Included",IF(Entry!J56="N/A",0,IF(Entry!J56=0,0,G$2))))</f>
        <v/>
      </c>
      <c r="H50" s="14" t="str">
        <f>IF($B50=0,"",IF($D50=$D$2,"Included",IF(Entry!K56="No",0,IF(Entry!K56=0,0,H$2))))</f>
        <v/>
      </c>
      <c r="I50" s="14" t="str">
        <f>IF($B50=0,"",IF($D50=$D$2,"Included",IF(Entry!L56="No",0,IF(Entry!L56=0,0,I$2))))</f>
        <v/>
      </c>
      <c r="J50" s="14" t="str">
        <f>IF($B50=0,"",IF($D50=$D$2,"Included",IF(Entry!M56="N/A",0,IF(Entry!N56=0,0,J$2*(DAY(Entry!N56)-DAY(Entry!M56))))))</f>
        <v/>
      </c>
      <c r="K50" s="14" t="str">
        <f>IF(B50=0,"",IF(Entry!O56="Rent",Fees!$K$2,0))</f>
        <v/>
      </c>
      <c r="L50" s="24">
        <f t="shared" ca="1" si="0"/>
        <v>0</v>
      </c>
    </row>
    <row r="51" spans="1:12" x14ac:dyDescent="0.3">
      <c r="A51" s="14">
        <v>46</v>
      </c>
      <c r="B51" s="14">
        <f>IF(Entry!B57&gt;0,Entry!B57,)</f>
        <v>0</v>
      </c>
      <c r="C51" s="14">
        <f>Entry!C57</f>
        <v>0</v>
      </c>
      <c r="D51" s="32" t="str">
        <f>IF(B51=0,"",IF(Entry!G57=0,"",IF(Entry!G57="No","No",$D$2)))</f>
        <v/>
      </c>
      <c r="E51" s="14" t="str">
        <f>IF($B51=0,"",IF($D51=$D$2,"Included",IF(Entry!H57="N/A",0,IF(Entry!H57=0,0,E$2))))</f>
        <v/>
      </c>
      <c r="F51" s="14" t="str">
        <f>IF($B51=0,"",IF($D51=$D$2,"Included",IF(Entry!I57="N/A",0,IF(Entry!I57=0,0,F$2))))</f>
        <v/>
      </c>
      <c r="G51" s="14" t="str">
        <f>IF($B51=0,"",IF($D51=$D$2,"Included",IF(Entry!J57="N/A",0,IF(Entry!J57=0,0,G$2))))</f>
        <v/>
      </c>
      <c r="H51" s="14" t="str">
        <f>IF($B51=0,"",IF($D51=$D$2,"Included",IF(Entry!K57="No",0,IF(Entry!K57=0,0,H$2))))</f>
        <v/>
      </c>
      <c r="I51" s="14" t="str">
        <f>IF($B51=0,"",IF($D51=$D$2,"Included",IF(Entry!L57="No",0,IF(Entry!L57=0,0,I$2))))</f>
        <v/>
      </c>
      <c r="J51" s="14" t="str">
        <f>IF($B51=0,"",IF($D51=$D$2,"Included",IF(Entry!M57="N/A",0,IF(Entry!N57=0,0,J$2*(DAY(Entry!N57)-DAY(Entry!M57))))))</f>
        <v/>
      </c>
      <c r="K51" s="14" t="str">
        <f>IF(B51=0,"",IF(Entry!O57="Rent",Fees!$K$2,0))</f>
        <v/>
      </c>
      <c r="L51" s="24">
        <f t="shared" ca="1" si="0"/>
        <v>0</v>
      </c>
    </row>
    <row r="52" spans="1:12" x14ac:dyDescent="0.3">
      <c r="A52" s="14">
        <v>47</v>
      </c>
      <c r="B52" s="14">
        <f>IF(Entry!B58&gt;0,Entry!B58,)</f>
        <v>0</v>
      </c>
      <c r="C52" s="14">
        <f>Entry!C58</f>
        <v>0</v>
      </c>
      <c r="D52" s="32" t="str">
        <f>IF(B52=0,"",IF(Entry!G58=0,"",IF(Entry!G58="No","No",$D$2)))</f>
        <v/>
      </c>
      <c r="E52" s="14" t="str">
        <f>IF($B52=0,"",IF($D52=$D$2,"Included",IF(Entry!H58="N/A",0,IF(Entry!H58=0,0,E$2))))</f>
        <v/>
      </c>
      <c r="F52" s="14" t="str">
        <f>IF($B52=0,"",IF($D52=$D$2,"Included",IF(Entry!I58="N/A",0,IF(Entry!I58=0,0,F$2))))</f>
        <v/>
      </c>
      <c r="G52" s="14" t="str">
        <f>IF($B52=0,"",IF($D52=$D$2,"Included",IF(Entry!J58="N/A",0,IF(Entry!J58=0,0,G$2))))</f>
        <v/>
      </c>
      <c r="H52" s="14" t="str">
        <f>IF($B52=0,"",IF($D52=$D$2,"Included",IF(Entry!K58="No",0,IF(Entry!K58=0,0,H$2))))</f>
        <v/>
      </c>
      <c r="I52" s="14" t="str">
        <f>IF($B52=0,"",IF($D52=$D$2,"Included",IF(Entry!L58="No",0,IF(Entry!L58=0,0,I$2))))</f>
        <v/>
      </c>
      <c r="J52" s="14" t="str">
        <f>IF($B52=0,"",IF($D52=$D$2,"Included",IF(Entry!M58="N/A",0,IF(Entry!N58=0,0,J$2*(DAY(Entry!N58)-DAY(Entry!M58))))))</f>
        <v/>
      </c>
      <c r="K52" s="14" t="str">
        <f>IF(B52=0,"",IF(Entry!O58="Rent",Fees!$K$2,0))</f>
        <v/>
      </c>
      <c r="L52" s="24">
        <f t="shared" ca="1" si="0"/>
        <v>0</v>
      </c>
    </row>
    <row r="53" spans="1:12" x14ac:dyDescent="0.3">
      <c r="A53" s="14">
        <v>48</v>
      </c>
      <c r="B53" s="14">
        <f>IF(Entry!B59&gt;0,Entry!B59,)</f>
        <v>0</v>
      </c>
      <c r="C53" s="14">
        <f>Entry!C59</f>
        <v>0</v>
      </c>
      <c r="D53" s="32" t="str">
        <f>IF(B53=0,"",IF(Entry!G59=0,"",IF(Entry!G59="No","No",$D$2)))</f>
        <v/>
      </c>
      <c r="E53" s="14" t="str">
        <f>IF($B53=0,"",IF($D53=$D$2,"Included",IF(Entry!H59="N/A",0,IF(Entry!H59=0,0,E$2))))</f>
        <v/>
      </c>
      <c r="F53" s="14" t="str">
        <f>IF($B53=0,"",IF($D53=$D$2,"Included",IF(Entry!I59="N/A",0,IF(Entry!I59=0,0,F$2))))</f>
        <v/>
      </c>
      <c r="G53" s="14" t="str">
        <f>IF($B53=0,"",IF($D53=$D$2,"Included",IF(Entry!J59="N/A",0,IF(Entry!J59=0,0,G$2))))</f>
        <v/>
      </c>
      <c r="H53" s="14" t="str">
        <f>IF($B53=0,"",IF($D53=$D$2,"Included",IF(Entry!K59="No",0,IF(Entry!K59=0,0,H$2))))</f>
        <v/>
      </c>
      <c r="I53" s="14" t="str">
        <f>IF($B53=0,"",IF($D53=$D$2,"Included",IF(Entry!L59="No",0,IF(Entry!L59=0,0,I$2))))</f>
        <v/>
      </c>
      <c r="J53" s="14" t="str">
        <f>IF($B53=0,"",IF($D53=$D$2,"Included",IF(Entry!M59="N/A",0,IF(Entry!N59=0,0,J$2*(DAY(Entry!N59)-DAY(Entry!M59))))))</f>
        <v/>
      </c>
      <c r="K53" s="14" t="str">
        <f>IF(B53=0,"",IF(Entry!O59="Rent",Fees!$K$2,0))</f>
        <v/>
      </c>
      <c r="L53" s="24">
        <f t="shared" ca="1" si="0"/>
        <v>0</v>
      </c>
    </row>
    <row r="54" spans="1:12" x14ac:dyDescent="0.3">
      <c r="A54" s="14">
        <v>49</v>
      </c>
      <c r="B54" s="14">
        <f>IF(Entry!B60&gt;0,Entry!B60,)</f>
        <v>0</v>
      </c>
      <c r="C54" s="14">
        <f>Entry!C60</f>
        <v>0</v>
      </c>
      <c r="D54" s="32" t="str">
        <f>IF(B54=0,"",IF(Entry!G60=0,"",IF(Entry!G60="No","No",$D$2)))</f>
        <v/>
      </c>
      <c r="E54" s="14" t="str">
        <f>IF($B54=0,"",IF($D54=$D$2,"Included",IF(Entry!H60="N/A",0,IF(Entry!H60=0,0,E$2))))</f>
        <v/>
      </c>
      <c r="F54" s="14" t="str">
        <f>IF($B54=0,"",IF($D54=$D$2,"Included",IF(Entry!I60="N/A",0,IF(Entry!I60=0,0,F$2))))</f>
        <v/>
      </c>
      <c r="G54" s="14" t="str">
        <f>IF($B54=0,"",IF($D54=$D$2,"Included",IF(Entry!J60="N/A",0,IF(Entry!J60=0,0,G$2))))</f>
        <v/>
      </c>
      <c r="H54" s="14" t="str">
        <f>IF($B54=0,"",IF($D54=$D$2,"Included",IF(Entry!K60="No",0,IF(Entry!K60=0,0,H$2))))</f>
        <v/>
      </c>
      <c r="I54" s="14" t="str">
        <f>IF($B54=0,"",IF($D54=$D$2,"Included",IF(Entry!L60="No",0,IF(Entry!L60=0,0,I$2))))</f>
        <v/>
      </c>
      <c r="J54" s="14" t="str">
        <f>IF($B54=0,"",IF($D54=$D$2,"Included",IF(Entry!M60="N/A",0,IF(Entry!N60=0,0,J$2*(DAY(Entry!N60)-DAY(Entry!M60))))))</f>
        <v/>
      </c>
      <c r="K54" s="14" t="str">
        <f>IF(B54=0,"",IF(Entry!O60="Rent",Fees!$K$2,0))</f>
        <v/>
      </c>
      <c r="L54" s="24">
        <f t="shared" ca="1" si="0"/>
        <v>0</v>
      </c>
    </row>
    <row r="55" spans="1:12" x14ac:dyDescent="0.3">
      <c r="A55" s="14">
        <v>50</v>
      </c>
      <c r="B55" s="14">
        <f>IF(Entry!B61&gt;0,Entry!B61,)</f>
        <v>0</v>
      </c>
      <c r="C55" s="14">
        <f>Entry!C61</f>
        <v>0</v>
      </c>
      <c r="D55" s="32" t="str">
        <f>IF(B55=0,"",IF(Entry!G61=0,"",IF(Entry!G61="No","No",$D$2)))</f>
        <v/>
      </c>
      <c r="E55" s="14" t="str">
        <f>IF($B55=0,"",IF($D55=$D$2,"Included",IF(Entry!H61="N/A",0,IF(Entry!H61=0,0,E$2))))</f>
        <v/>
      </c>
      <c r="F55" s="14" t="str">
        <f>IF($B55=0,"",IF($D55=$D$2,"Included",IF(Entry!I61="N/A",0,IF(Entry!I61=0,0,F$2))))</f>
        <v/>
      </c>
      <c r="G55" s="14" t="str">
        <f>IF($B55=0,"",IF($D55=$D$2,"Included",IF(Entry!J61="N/A",0,IF(Entry!J61=0,0,G$2))))</f>
        <v/>
      </c>
      <c r="H55" s="14" t="str">
        <f>IF($B55=0,"",IF($D55=$D$2,"Included",IF(Entry!K61="No",0,IF(Entry!K61=0,0,H$2))))</f>
        <v/>
      </c>
      <c r="I55" s="14" t="str">
        <f>IF($B55=0,"",IF($D55=$D$2,"Included",IF(Entry!L61="No",0,IF(Entry!L61=0,0,I$2))))</f>
        <v/>
      </c>
      <c r="J55" s="14" t="str">
        <f>IF($B55=0,"",IF($D55=$D$2,"Included",IF(Entry!M61="N/A",0,IF(Entry!N61=0,0,J$2*(DAY(Entry!N61)-DAY(Entry!M61))))))</f>
        <v/>
      </c>
      <c r="K55" s="14" t="str">
        <f>IF(B55=0,"",IF(Entry!O61="Rent",Fees!$K$2,0))</f>
        <v/>
      </c>
      <c r="L55" s="24">
        <f t="shared" ca="1" si="0"/>
        <v>0</v>
      </c>
    </row>
    <row r="56" spans="1:12" x14ac:dyDescent="0.3">
      <c r="A56" s="14">
        <v>51</v>
      </c>
      <c r="B56" s="14">
        <f>IF(Entry!B62&gt;0,Entry!B62,)</f>
        <v>0</v>
      </c>
      <c r="C56" s="14">
        <f>Entry!C62</f>
        <v>0</v>
      </c>
      <c r="D56" s="32" t="str">
        <f>IF(B56=0,"",IF(Entry!G62=0,"",IF(Entry!G62="No","No",$D$2)))</f>
        <v/>
      </c>
      <c r="E56" s="14" t="str">
        <f>IF($B56=0,"",IF($D56=$D$2,"Included",IF(Entry!H62="N/A",0,IF(Entry!H62=0,0,E$2))))</f>
        <v/>
      </c>
      <c r="F56" s="14" t="str">
        <f>IF($B56=0,"",IF($D56=$D$2,"Included",IF(Entry!I62="N/A",0,IF(Entry!I62=0,0,F$2))))</f>
        <v/>
      </c>
      <c r="G56" s="14" t="str">
        <f>IF($B56=0,"",IF($D56=$D$2,"Included",IF(Entry!J62="N/A",0,IF(Entry!J62=0,0,G$2))))</f>
        <v/>
      </c>
      <c r="H56" s="14" t="str">
        <f>IF($B56=0,"",IF($D56=$D$2,"Included",IF(Entry!K62="No",0,IF(Entry!K62=0,0,H$2))))</f>
        <v/>
      </c>
      <c r="I56" s="14" t="str">
        <f>IF($B56=0,"",IF($D56=$D$2,"Included",IF(Entry!L62="No",0,IF(Entry!L62=0,0,I$2))))</f>
        <v/>
      </c>
      <c r="J56" s="14" t="str">
        <f>IF($B56=0,"",IF($D56=$D$2,"Included",IF(Entry!M62="N/A",0,IF(Entry!N62=0,0,J$2*(DAY(Entry!N62)-DAY(Entry!M62))))))</f>
        <v/>
      </c>
      <c r="K56" s="14" t="str">
        <f>IF(B56=0,"",IF(Entry!O62="Rent",Fees!$K$2,0))</f>
        <v/>
      </c>
      <c r="L56" s="24">
        <f t="shared" ca="1" si="0"/>
        <v>0</v>
      </c>
    </row>
    <row r="57" spans="1:12" x14ac:dyDescent="0.3">
      <c r="A57" s="14">
        <v>52</v>
      </c>
      <c r="B57" s="14">
        <f>IF(Entry!B63&gt;0,Entry!B63,)</f>
        <v>0</v>
      </c>
      <c r="C57" s="14">
        <f>Entry!C63</f>
        <v>0</v>
      </c>
      <c r="D57" s="32" t="str">
        <f>IF(B57=0,"",IF(Entry!G63=0,"",IF(Entry!G63="No","No",$D$2)))</f>
        <v/>
      </c>
      <c r="E57" s="14" t="str">
        <f>IF($B57=0,"",IF($D57=$D$2,"Included",IF(Entry!H63="N/A",0,IF(Entry!H63=0,0,E$2))))</f>
        <v/>
      </c>
      <c r="F57" s="14" t="str">
        <f>IF($B57=0,"",IF($D57=$D$2,"Included",IF(Entry!I63="N/A",0,IF(Entry!I63=0,0,F$2))))</f>
        <v/>
      </c>
      <c r="G57" s="14" t="str">
        <f>IF($B57=0,"",IF($D57=$D$2,"Included",IF(Entry!J63="N/A",0,IF(Entry!J63=0,0,G$2))))</f>
        <v/>
      </c>
      <c r="H57" s="14" t="str">
        <f>IF($B57=0,"",IF($D57=$D$2,"Included",IF(Entry!K63="No",0,IF(Entry!K63=0,0,H$2))))</f>
        <v/>
      </c>
      <c r="I57" s="14" t="str">
        <f>IF($B57=0,"",IF($D57=$D$2,"Included",IF(Entry!L63="No",0,IF(Entry!L63=0,0,I$2))))</f>
        <v/>
      </c>
      <c r="J57" s="14" t="str">
        <f>IF($B57=0,"",IF($D57=$D$2,"Included",IF(Entry!M63="N/A",0,IF(Entry!N63=0,0,J$2*(DAY(Entry!N63)-DAY(Entry!M63))))))</f>
        <v/>
      </c>
      <c r="K57" s="14" t="str">
        <f>IF(B57=0,"",IF(Entry!O63="Rent",Fees!$K$2,0))</f>
        <v/>
      </c>
      <c r="L57" s="24">
        <f t="shared" ca="1" si="0"/>
        <v>0</v>
      </c>
    </row>
    <row r="58" spans="1:12" x14ac:dyDescent="0.3">
      <c r="A58" s="14">
        <v>53</v>
      </c>
      <c r="B58" s="14">
        <f>IF(Entry!B64&gt;0,Entry!B64,)</f>
        <v>0</v>
      </c>
      <c r="C58" s="14">
        <f>Entry!C64</f>
        <v>0</v>
      </c>
      <c r="D58" s="32" t="str">
        <f>IF(B58=0,"",IF(Entry!G64=0,"",IF(Entry!G64="No","No",$D$2)))</f>
        <v/>
      </c>
      <c r="E58" s="14" t="str">
        <f>IF($B58=0,"",IF($D58=$D$2,"Included",IF(Entry!H64="N/A",0,IF(Entry!H64=0,0,E$2))))</f>
        <v/>
      </c>
      <c r="F58" s="14" t="str">
        <f>IF($B58=0,"",IF($D58=$D$2,"Included",IF(Entry!I64="N/A",0,IF(Entry!I64=0,0,F$2))))</f>
        <v/>
      </c>
      <c r="G58" s="14" t="str">
        <f>IF($B58=0,"",IF($D58=$D$2,"Included",IF(Entry!J64="N/A",0,IF(Entry!J64=0,0,G$2))))</f>
        <v/>
      </c>
      <c r="H58" s="14" t="str">
        <f>IF($B58=0,"",IF($D58=$D$2,"Included",IF(Entry!K64="No",0,IF(Entry!K64=0,0,H$2))))</f>
        <v/>
      </c>
      <c r="I58" s="14" t="str">
        <f>IF($B58=0,"",IF($D58=$D$2,"Included",IF(Entry!L64="No",0,IF(Entry!L64=0,0,I$2))))</f>
        <v/>
      </c>
      <c r="J58" s="14" t="str">
        <f>IF($B58=0,"",IF($D58=$D$2,"Included",IF(Entry!M64="N/A",0,IF(Entry!N64=0,0,J$2*(DAY(Entry!N64)-DAY(Entry!M64))))))</f>
        <v/>
      </c>
      <c r="K58" s="14" t="str">
        <f>IF(B58=0,"",IF(Entry!O64="Rent",Fees!$K$2,0))</f>
        <v/>
      </c>
      <c r="L58" s="24">
        <f t="shared" ca="1" si="0"/>
        <v>0</v>
      </c>
    </row>
    <row r="59" spans="1:12" x14ac:dyDescent="0.3">
      <c r="A59" s="14">
        <v>54</v>
      </c>
      <c r="B59" s="14">
        <f>IF(Entry!B65&gt;0,Entry!B65,)</f>
        <v>0</v>
      </c>
      <c r="C59" s="14">
        <f>Entry!C65</f>
        <v>0</v>
      </c>
      <c r="D59" s="32" t="str">
        <f>IF(B59=0,"",IF(Entry!G65=0,"",IF(Entry!G65="No","No",$D$2)))</f>
        <v/>
      </c>
      <c r="E59" s="14" t="str">
        <f>IF($B59=0,"",IF($D59=$D$2,"Included",IF(Entry!H65="N/A",0,IF(Entry!H65=0,0,E$2))))</f>
        <v/>
      </c>
      <c r="F59" s="14" t="str">
        <f>IF($B59=0,"",IF($D59=$D$2,"Included",IF(Entry!I65="N/A",0,IF(Entry!I65=0,0,F$2))))</f>
        <v/>
      </c>
      <c r="G59" s="14" t="str">
        <f>IF($B59=0,"",IF($D59=$D$2,"Included",IF(Entry!J65="N/A",0,IF(Entry!J65=0,0,G$2))))</f>
        <v/>
      </c>
      <c r="H59" s="14" t="str">
        <f>IF($B59=0,"",IF($D59=$D$2,"Included",IF(Entry!K65="No",0,IF(Entry!K65=0,0,H$2))))</f>
        <v/>
      </c>
      <c r="I59" s="14" t="str">
        <f>IF($B59=0,"",IF($D59=$D$2,"Included",IF(Entry!L65="No",0,IF(Entry!L65=0,0,I$2))))</f>
        <v/>
      </c>
      <c r="J59" s="14" t="str">
        <f>IF($B59=0,"",IF($D59=$D$2,"Included",IF(Entry!M65="N/A",0,IF(Entry!N65=0,0,J$2*(DAY(Entry!N65)-DAY(Entry!M65))))))</f>
        <v/>
      </c>
      <c r="K59" s="14" t="str">
        <f>IF(B59=0,"",IF(Entry!O65="Rent",Fees!$K$2,0))</f>
        <v/>
      </c>
      <c r="L59" s="24">
        <f t="shared" ca="1" si="0"/>
        <v>0</v>
      </c>
    </row>
    <row r="60" spans="1:12" x14ac:dyDescent="0.3">
      <c r="A60" s="14">
        <v>55</v>
      </c>
      <c r="B60" s="14">
        <f>IF(Entry!B66&gt;0,Entry!B66,)</f>
        <v>0</v>
      </c>
      <c r="C60" s="14">
        <f>Entry!C66</f>
        <v>0</v>
      </c>
      <c r="D60" s="32" t="str">
        <f>IF(B60=0,"",IF(Entry!G66=0,"",IF(Entry!G66="No","No",$D$2)))</f>
        <v/>
      </c>
      <c r="E60" s="14" t="str">
        <f>IF($B60=0,"",IF($D60=$D$2,"Included",IF(Entry!H66="N/A",0,IF(Entry!H66=0,0,E$2))))</f>
        <v/>
      </c>
      <c r="F60" s="14" t="str">
        <f>IF($B60=0,"",IF($D60=$D$2,"Included",IF(Entry!I66="N/A",0,IF(Entry!I66=0,0,F$2))))</f>
        <v/>
      </c>
      <c r="G60" s="14" t="str">
        <f>IF($B60=0,"",IF($D60=$D$2,"Included",IF(Entry!J66="N/A",0,IF(Entry!J66=0,0,G$2))))</f>
        <v/>
      </c>
      <c r="H60" s="14" t="str">
        <f>IF($B60=0,"",IF($D60=$D$2,"Included",IF(Entry!K66="No",0,IF(Entry!K66=0,0,H$2))))</f>
        <v/>
      </c>
      <c r="I60" s="14" t="str">
        <f>IF($B60=0,"",IF($D60=$D$2,"Included",IF(Entry!L66="No",0,IF(Entry!L66=0,0,I$2))))</f>
        <v/>
      </c>
      <c r="J60" s="14" t="str">
        <f>IF($B60=0,"",IF($D60=$D$2,"Included",IF(Entry!M66="N/A",0,IF(Entry!N66=0,0,J$2*(DAY(Entry!N66)-DAY(Entry!M66))))))</f>
        <v/>
      </c>
      <c r="K60" s="14" t="str">
        <f>IF(B60=0,"",IF(Entry!O66="Rent",Fees!$K$2,0))</f>
        <v/>
      </c>
      <c r="L60" s="24">
        <f t="shared" ca="1" si="0"/>
        <v>0</v>
      </c>
    </row>
    <row r="61" spans="1:12" x14ac:dyDescent="0.3">
      <c r="A61" s="14">
        <v>56</v>
      </c>
      <c r="B61" s="14">
        <f>IF(Entry!B67&gt;0,Entry!B67,)</f>
        <v>0</v>
      </c>
      <c r="C61" s="14">
        <f>Entry!C67</f>
        <v>0</v>
      </c>
      <c r="D61" s="32" t="str">
        <f>IF(B61=0,"",IF(Entry!G67=0,"",IF(Entry!G67="No","No",$D$2)))</f>
        <v/>
      </c>
      <c r="E61" s="14" t="str">
        <f>IF($B61=0,"",IF($D61=$D$2,"Included",IF(Entry!H67="N/A",0,IF(Entry!H67=0,0,E$2))))</f>
        <v/>
      </c>
      <c r="F61" s="14" t="str">
        <f>IF($B61=0,"",IF($D61=$D$2,"Included",IF(Entry!I67="N/A",0,IF(Entry!I67=0,0,F$2))))</f>
        <v/>
      </c>
      <c r="G61" s="14" t="str">
        <f>IF($B61=0,"",IF($D61=$D$2,"Included",IF(Entry!J67="N/A",0,IF(Entry!J67=0,0,G$2))))</f>
        <v/>
      </c>
      <c r="H61" s="14" t="str">
        <f>IF($B61=0,"",IF($D61=$D$2,"Included",IF(Entry!K67="No",0,IF(Entry!K67=0,0,H$2))))</f>
        <v/>
      </c>
      <c r="I61" s="14" t="str">
        <f>IF($B61=0,"",IF($D61=$D$2,"Included",IF(Entry!L67="No",0,IF(Entry!L67=0,0,I$2))))</f>
        <v/>
      </c>
      <c r="J61" s="14" t="str">
        <f>IF($B61=0,"",IF($D61=$D$2,"Included",IF(Entry!M67="N/A",0,IF(Entry!N67=0,0,J$2*(DAY(Entry!N67)-DAY(Entry!M67))))))</f>
        <v/>
      </c>
      <c r="K61" s="14" t="str">
        <f>IF(B61=0,"",IF(Entry!O67="Rent",Fees!$K$2,0))</f>
        <v/>
      </c>
      <c r="L61" s="24">
        <f t="shared" ca="1" si="0"/>
        <v>0</v>
      </c>
    </row>
    <row r="62" spans="1:12" x14ac:dyDescent="0.3">
      <c r="A62" s="14">
        <v>57</v>
      </c>
      <c r="B62" s="14">
        <f>IF(Entry!B68&gt;0,Entry!B68,)</f>
        <v>0</v>
      </c>
      <c r="C62" s="14">
        <f>Entry!C68</f>
        <v>0</v>
      </c>
      <c r="D62" s="32" t="str">
        <f>IF(B62=0,"",IF(Entry!G68=0,"",IF(Entry!G68="No","No",$D$2)))</f>
        <v/>
      </c>
      <c r="E62" s="14" t="str">
        <f>IF($B62=0,"",IF($D62=$D$2,"Included",IF(Entry!H68="N/A",0,IF(Entry!H68=0,0,E$2))))</f>
        <v/>
      </c>
      <c r="F62" s="14" t="str">
        <f>IF($B62=0,"",IF($D62=$D$2,"Included",IF(Entry!I68="N/A",0,IF(Entry!I68=0,0,F$2))))</f>
        <v/>
      </c>
      <c r="G62" s="14" t="str">
        <f>IF($B62=0,"",IF($D62=$D$2,"Included",IF(Entry!J68="N/A",0,IF(Entry!J68=0,0,G$2))))</f>
        <v/>
      </c>
      <c r="H62" s="14" t="str">
        <f>IF($B62=0,"",IF($D62=$D$2,"Included",IF(Entry!K68="No",0,IF(Entry!K68=0,0,H$2))))</f>
        <v/>
      </c>
      <c r="I62" s="14" t="str">
        <f>IF($B62=0,"",IF($D62=$D$2,"Included",IF(Entry!L68="No",0,IF(Entry!L68=0,0,I$2))))</f>
        <v/>
      </c>
      <c r="J62" s="14" t="str">
        <f>IF($B62=0,"",IF($D62=$D$2,"Included",IF(Entry!M68="N/A",0,IF(Entry!N68=0,0,J$2*(DAY(Entry!N68)-DAY(Entry!M68))))))</f>
        <v/>
      </c>
      <c r="K62" s="14" t="str">
        <f>IF(B62=0,"",IF(Entry!O68="Rent",Fees!$K$2,0))</f>
        <v/>
      </c>
      <c r="L62" s="24">
        <f t="shared" ca="1" si="0"/>
        <v>0</v>
      </c>
    </row>
    <row r="63" spans="1:12" x14ac:dyDescent="0.3">
      <c r="A63" s="14">
        <v>58</v>
      </c>
      <c r="B63" s="14">
        <f>IF(Entry!B69&gt;0,Entry!B69,)</f>
        <v>0</v>
      </c>
      <c r="C63" s="14">
        <f>Entry!C69</f>
        <v>0</v>
      </c>
      <c r="D63" s="32" t="str">
        <f>IF(B63=0,"",IF(Entry!G69=0,"",IF(Entry!G69="No","No",$D$2)))</f>
        <v/>
      </c>
      <c r="E63" s="14" t="str">
        <f>IF($B63=0,"",IF($D63=$D$2,"Included",IF(Entry!H69="N/A",0,IF(Entry!H69=0,0,E$2))))</f>
        <v/>
      </c>
      <c r="F63" s="14" t="str">
        <f>IF($B63=0,"",IF($D63=$D$2,"Included",IF(Entry!I69="N/A",0,IF(Entry!I69=0,0,F$2))))</f>
        <v/>
      </c>
      <c r="G63" s="14" t="str">
        <f>IF($B63=0,"",IF($D63=$D$2,"Included",IF(Entry!J69="N/A",0,IF(Entry!J69=0,0,G$2))))</f>
        <v/>
      </c>
      <c r="H63" s="14" t="str">
        <f>IF($B63=0,"",IF($D63=$D$2,"Included",IF(Entry!K69="No",0,IF(Entry!K69=0,0,H$2))))</f>
        <v/>
      </c>
      <c r="I63" s="14" t="str">
        <f>IF($B63=0,"",IF($D63=$D$2,"Included",IF(Entry!L69="No",0,IF(Entry!L69=0,0,I$2))))</f>
        <v/>
      </c>
      <c r="J63" s="14" t="str">
        <f>IF($B63=0,"",IF($D63=$D$2,"Included",IF(Entry!M69="N/A",0,IF(Entry!N69=0,0,J$2*(DAY(Entry!N69)-DAY(Entry!M69))))))</f>
        <v/>
      </c>
      <c r="K63" s="14" t="str">
        <f>IF(B63=0,"",IF(Entry!O69="Rent",Fees!$K$2,0))</f>
        <v/>
      </c>
      <c r="L63" s="24">
        <f t="shared" ca="1" si="0"/>
        <v>0</v>
      </c>
    </row>
    <row r="64" spans="1:12" x14ac:dyDescent="0.3">
      <c r="A64" s="14">
        <v>59</v>
      </c>
      <c r="B64" s="14">
        <f>IF(Entry!B70&gt;0,Entry!B70,)</f>
        <v>0</v>
      </c>
      <c r="C64" s="14">
        <f>Entry!C70</f>
        <v>0</v>
      </c>
      <c r="D64" s="32" t="str">
        <f>IF(B64=0,"",IF(Entry!G70=0,"",IF(Entry!G70="No","No",$D$2)))</f>
        <v/>
      </c>
      <c r="E64" s="14" t="str">
        <f>IF($B64=0,"",IF($D64=$D$2,"Included",IF(Entry!H70="N/A",0,IF(Entry!H70=0,0,E$2))))</f>
        <v/>
      </c>
      <c r="F64" s="14" t="str">
        <f>IF($B64=0,"",IF($D64=$D$2,"Included",IF(Entry!I70="N/A",0,IF(Entry!I70=0,0,F$2))))</f>
        <v/>
      </c>
      <c r="G64" s="14" t="str">
        <f>IF($B64=0,"",IF($D64=$D$2,"Included",IF(Entry!J70="N/A",0,IF(Entry!J70=0,0,G$2))))</f>
        <v/>
      </c>
      <c r="H64" s="14" t="str">
        <f>IF($B64=0,"",IF($D64=$D$2,"Included",IF(Entry!K70="No",0,IF(Entry!K70=0,0,H$2))))</f>
        <v/>
      </c>
      <c r="I64" s="14" t="str">
        <f>IF($B64=0,"",IF($D64=$D$2,"Included",IF(Entry!L70="No",0,IF(Entry!L70=0,0,I$2))))</f>
        <v/>
      </c>
      <c r="J64" s="14" t="str">
        <f>IF($B64=0,"",IF($D64=$D$2,"Included",IF(Entry!M70="N/A",0,IF(Entry!N70=0,0,J$2*(DAY(Entry!N70)-DAY(Entry!M70))))))</f>
        <v/>
      </c>
      <c r="K64" s="14" t="str">
        <f>IF(B64=0,"",IF(Entry!O70="Rent",Fees!$K$2,0))</f>
        <v/>
      </c>
      <c r="L64" s="24">
        <f t="shared" ca="1" si="0"/>
        <v>0</v>
      </c>
    </row>
    <row r="65" spans="1:12" x14ac:dyDescent="0.3">
      <c r="A65" s="14">
        <v>60</v>
      </c>
      <c r="B65" s="14">
        <f>IF(Entry!B71&gt;0,Entry!B71,)</f>
        <v>0</v>
      </c>
      <c r="C65" s="14">
        <f>Entry!C71</f>
        <v>0</v>
      </c>
      <c r="D65" s="32" t="str">
        <f>IF(B65=0,"",IF(Entry!G71=0,"",IF(Entry!G71="No","No",$D$2)))</f>
        <v/>
      </c>
      <c r="E65" s="14" t="str">
        <f>IF($B65=0,"",IF($D65=$D$2,"Included",IF(Entry!H71="N/A",0,IF(Entry!H71=0,0,E$2))))</f>
        <v/>
      </c>
      <c r="F65" s="14" t="str">
        <f>IF($B65=0,"",IF($D65=$D$2,"Included",IF(Entry!I71="N/A",0,IF(Entry!I71=0,0,F$2))))</f>
        <v/>
      </c>
      <c r="G65" s="14" t="str">
        <f>IF($B65=0,"",IF($D65=$D$2,"Included",IF(Entry!J71="N/A",0,IF(Entry!J71=0,0,G$2))))</f>
        <v/>
      </c>
      <c r="H65" s="14" t="str">
        <f>IF($B65=0,"",IF($D65=$D$2,"Included",IF(Entry!K71="No",0,IF(Entry!K71=0,0,H$2))))</f>
        <v/>
      </c>
      <c r="I65" s="14" t="str">
        <f>IF($B65=0,"",IF($D65=$D$2,"Included",IF(Entry!L71="No",0,IF(Entry!L71=0,0,I$2))))</f>
        <v/>
      </c>
      <c r="J65" s="14" t="str">
        <f>IF($B65=0,"",IF($D65=$D$2,"Included",IF(Entry!M71="N/A",0,IF(Entry!N71=0,0,J$2*(DAY(Entry!N71)-DAY(Entry!M71))))))</f>
        <v/>
      </c>
      <c r="K65" s="14" t="str">
        <f>IF(B65=0,"",IF(Entry!O71="Rent",Fees!$K$2,0))</f>
        <v/>
      </c>
      <c r="L65" s="24">
        <f t="shared" ca="1" si="0"/>
        <v>0</v>
      </c>
    </row>
    <row r="66" spans="1:12" x14ac:dyDescent="0.3">
      <c r="A66" s="14">
        <v>61</v>
      </c>
      <c r="B66" s="14">
        <f>IF(Entry!B72&gt;0,Entry!B72,)</f>
        <v>0</v>
      </c>
      <c r="C66" s="14">
        <f>Entry!C72</f>
        <v>0</v>
      </c>
      <c r="D66" s="32" t="str">
        <f>IF(B66=0,"",IF(Entry!G72=0,"",IF(Entry!G72="No","No",$D$2)))</f>
        <v/>
      </c>
      <c r="E66" s="14" t="str">
        <f>IF($B66=0,"",IF($D66=$D$2,"Included",IF(Entry!H72="N/A",0,IF(Entry!H72=0,0,E$2))))</f>
        <v/>
      </c>
      <c r="F66" s="14" t="str">
        <f>IF($B66=0,"",IF($D66=$D$2,"Included",IF(Entry!I72="N/A",0,IF(Entry!I72=0,0,F$2))))</f>
        <v/>
      </c>
      <c r="G66" s="14" t="str">
        <f>IF($B66=0,"",IF($D66=$D$2,"Included",IF(Entry!J72="N/A",0,IF(Entry!J72=0,0,G$2))))</f>
        <v/>
      </c>
      <c r="H66" s="14" t="str">
        <f>IF($B66=0,"",IF($D66=$D$2,"Included",IF(Entry!K72="No",0,IF(Entry!K72=0,0,H$2))))</f>
        <v/>
      </c>
      <c r="I66" s="14" t="str">
        <f>IF($B66=0,"",IF($D66=$D$2,"Included",IF(Entry!L72="No",0,IF(Entry!L72=0,0,I$2))))</f>
        <v/>
      </c>
      <c r="J66" s="14" t="str">
        <f>IF($B66=0,"",IF($D66=$D$2,"Included",IF(Entry!M72="N/A",0,IF(Entry!N72=0,0,J$2*(DAY(Entry!N72)-DAY(Entry!M72))))))</f>
        <v/>
      </c>
      <c r="K66" s="14" t="str">
        <f>IF(B66=0,"",IF(Entry!O72="Rent",Fees!$K$2,0))</f>
        <v/>
      </c>
      <c r="L66" s="24">
        <f t="shared" ca="1" si="0"/>
        <v>0</v>
      </c>
    </row>
    <row r="67" spans="1:12" x14ac:dyDescent="0.3">
      <c r="A67" s="14">
        <v>62</v>
      </c>
      <c r="B67" s="14">
        <f>IF(Entry!B73&gt;0,Entry!B73,)</f>
        <v>0</v>
      </c>
      <c r="C67" s="14">
        <f>Entry!C73</f>
        <v>0</v>
      </c>
      <c r="D67" s="32" t="str">
        <f>IF(B67=0,"",IF(Entry!G73=0,"",IF(Entry!G73="No","No",$D$2)))</f>
        <v/>
      </c>
      <c r="E67" s="14" t="str">
        <f>IF($B67=0,"",IF($D67=$D$2,"Included",IF(Entry!H73="N/A",0,IF(Entry!H73=0,0,E$2))))</f>
        <v/>
      </c>
      <c r="F67" s="14" t="str">
        <f>IF($B67=0,"",IF($D67=$D$2,"Included",IF(Entry!I73="N/A",0,IF(Entry!I73=0,0,F$2))))</f>
        <v/>
      </c>
      <c r="G67" s="14" t="str">
        <f>IF($B67=0,"",IF($D67=$D$2,"Included",IF(Entry!J73="N/A",0,IF(Entry!J73=0,0,G$2))))</f>
        <v/>
      </c>
      <c r="H67" s="14" t="str">
        <f>IF($B67=0,"",IF($D67=$D$2,"Included",IF(Entry!K73="No",0,IF(Entry!K73=0,0,H$2))))</f>
        <v/>
      </c>
      <c r="I67" s="14" t="str">
        <f>IF($B67=0,"",IF($D67=$D$2,"Included",IF(Entry!L73="No",0,IF(Entry!L73=0,0,I$2))))</f>
        <v/>
      </c>
      <c r="J67" s="14" t="str">
        <f>IF($B67=0,"",IF($D67=$D$2,"Included",IF(Entry!M73="N/A",0,IF(Entry!N73=0,0,J$2*(DAY(Entry!N73)-DAY(Entry!M73))))))</f>
        <v/>
      </c>
      <c r="K67" s="14" t="str">
        <f>IF(B67=0,"",IF(Entry!O73="Rent",Fees!$K$2,0))</f>
        <v/>
      </c>
      <c r="L67" s="24">
        <f t="shared" ca="1" si="0"/>
        <v>0</v>
      </c>
    </row>
    <row r="68" spans="1:12" x14ac:dyDescent="0.3">
      <c r="A68" s="14">
        <v>63</v>
      </c>
      <c r="B68" s="14">
        <f>IF(Entry!B74&gt;0,Entry!B74,)</f>
        <v>0</v>
      </c>
      <c r="C68" s="14">
        <f>Entry!C74</f>
        <v>0</v>
      </c>
      <c r="D68" s="32" t="str">
        <f>IF(B68=0,"",IF(Entry!G74=0,"",IF(Entry!G74="No","No",$D$2)))</f>
        <v/>
      </c>
      <c r="E68" s="14" t="str">
        <f>IF($B68=0,"",IF($D68=$D$2,"Included",IF(Entry!H74="N/A",0,IF(Entry!H74=0,0,E$2))))</f>
        <v/>
      </c>
      <c r="F68" s="14" t="str">
        <f>IF($B68=0,"",IF($D68=$D$2,"Included",IF(Entry!I74="N/A",0,IF(Entry!I74=0,0,F$2))))</f>
        <v/>
      </c>
      <c r="G68" s="14" t="str">
        <f>IF($B68=0,"",IF($D68=$D$2,"Included",IF(Entry!J74="N/A",0,IF(Entry!J74=0,0,G$2))))</f>
        <v/>
      </c>
      <c r="H68" s="14" t="str">
        <f>IF($B68=0,"",IF($D68=$D$2,"Included",IF(Entry!K74="No",0,IF(Entry!K74=0,0,H$2))))</f>
        <v/>
      </c>
      <c r="I68" s="14" t="str">
        <f>IF($B68=0,"",IF($D68=$D$2,"Included",IF(Entry!L74="No",0,IF(Entry!L74=0,0,I$2))))</f>
        <v/>
      </c>
      <c r="J68" s="14" t="str">
        <f>IF($B68=0,"",IF($D68=$D$2,"Included",IF(Entry!M74="N/A",0,IF(Entry!N74=0,0,J$2*(DAY(Entry!N74)-DAY(Entry!M74))))))</f>
        <v/>
      </c>
      <c r="K68" s="14" t="str">
        <f>IF(B68=0,"",IF(Entry!O74="Rent",Fees!$K$2,0))</f>
        <v/>
      </c>
      <c r="L68" s="24">
        <f t="shared" ca="1" si="0"/>
        <v>0</v>
      </c>
    </row>
    <row r="69" spans="1:12" x14ac:dyDescent="0.3">
      <c r="A69" s="14">
        <v>64</v>
      </c>
      <c r="B69" s="14">
        <f>IF(Entry!B75&gt;0,Entry!B75,)</f>
        <v>0</v>
      </c>
      <c r="C69" s="14">
        <f>Entry!C75</f>
        <v>0</v>
      </c>
      <c r="D69" s="32" t="str">
        <f>IF(B69=0,"",IF(Entry!G75=0,"",IF(Entry!G75="No","No",$D$2)))</f>
        <v/>
      </c>
      <c r="E69" s="14" t="str">
        <f>IF($B69=0,"",IF($D69=$D$2,"Included",IF(Entry!H75="N/A",0,IF(Entry!H75=0,0,E$2))))</f>
        <v/>
      </c>
      <c r="F69" s="14" t="str">
        <f>IF($B69=0,"",IF($D69=$D$2,"Included",IF(Entry!I75="N/A",0,IF(Entry!I75=0,0,F$2))))</f>
        <v/>
      </c>
      <c r="G69" s="14" t="str">
        <f>IF($B69=0,"",IF($D69=$D$2,"Included",IF(Entry!J75="N/A",0,IF(Entry!J75=0,0,G$2))))</f>
        <v/>
      </c>
      <c r="H69" s="14" t="str">
        <f>IF($B69=0,"",IF($D69=$D$2,"Included",IF(Entry!K75="No",0,IF(Entry!K75=0,0,H$2))))</f>
        <v/>
      </c>
      <c r="I69" s="14" t="str">
        <f>IF($B69=0,"",IF($D69=$D$2,"Included",IF(Entry!L75="No",0,IF(Entry!L75=0,0,I$2))))</f>
        <v/>
      </c>
      <c r="J69" s="14" t="str">
        <f>IF($B69=0,"",IF($D69=$D$2,"Included",IF(Entry!M75="N/A",0,IF(Entry!N75=0,0,J$2*(DAY(Entry!N75)-DAY(Entry!M75))))))</f>
        <v/>
      </c>
      <c r="K69" s="14" t="str">
        <f>IF(B69=0,"",IF(Entry!O75="Rent",Fees!$K$2,0))</f>
        <v/>
      </c>
      <c r="L69" s="24">
        <f t="shared" ca="1" si="0"/>
        <v>0</v>
      </c>
    </row>
    <row r="70" spans="1:12" x14ac:dyDescent="0.3">
      <c r="A70" s="14">
        <v>65</v>
      </c>
      <c r="B70" s="14">
        <f>IF(Entry!B76&gt;0,Entry!B76,)</f>
        <v>0</v>
      </c>
      <c r="C70" s="14">
        <f>Entry!C76</f>
        <v>0</v>
      </c>
      <c r="D70" s="32" t="str">
        <f>IF(B70=0,"",IF(Entry!G76=0,"",IF(Entry!G76="No","No",$D$2)))</f>
        <v/>
      </c>
      <c r="E70" s="14" t="str">
        <f>IF($B70=0,"",IF($D70=$D$2,"Included",IF(Entry!H76="N/A",0,IF(Entry!H76=0,0,E$2))))</f>
        <v/>
      </c>
      <c r="F70" s="14" t="str">
        <f>IF($B70=0,"",IF($D70=$D$2,"Included",IF(Entry!I76="N/A",0,IF(Entry!I76=0,0,F$2))))</f>
        <v/>
      </c>
      <c r="G70" s="14" t="str">
        <f>IF($B70=0,"",IF($D70=$D$2,"Included",IF(Entry!J76="N/A",0,IF(Entry!J76=0,0,G$2))))</f>
        <v/>
      </c>
      <c r="H70" s="14" t="str">
        <f>IF($B70=0,"",IF($D70=$D$2,"Included",IF(Entry!K76="No",0,IF(Entry!K76=0,0,H$2))))</f>
        <v/>
      </c>
      <c r="I70" s="14" t="str">
        <f>IF($B70=0,"",IF($D70=$D$2,"Included",IF(Entry!L76="No",0,IF(Entry!L76=0,0,I$2))))</f>
        <v/>
      </c>
      <c r="J70" s="14" t="str">
        <f>IF($B70=0,"",IF($D70=$D$2,"Included",IF(Entry!M76="N/A",0,IF(Entry!N76=0,0,J$2*(DAY(Entry!N76)-DAY(Entry!M76))))))</f>
        <v/>
      </c>
      <c r="K70" s="14" t="str">
        <f>IF(B70=0,"",IF(Entry!O76="Rent",Fees!$K$2,0))</f>
        <v/>
      </c>
      <c r="L70" s="24">
        <f t="shared" ca="1" si="0"/>
        <v>0</v>
      </c>
    </row>
    <row r="71" spans="1:12" x14ac:dyDescent="0.3">
      <c r="A71" s="14">
        <v>66</v>
      </c>
      <c r="B71" s="14">
        <f>IF(Entry!B77&gt;0,Entry!B77,)</f>
        <v>0</v>
      </c>
      <c r="C71" s="14">
        <f>Entry!C77</f>
        <v>0</v>
      </c>
      <c r="D71" s="32" t="str">
        <f>IF(B71=0,"",IF(Entry!G77=0,"",IF(Entry!G77="No","No",$D$2)))</f>
        <v/>
      </c>
      <c r="E71" s="14" t="str">
        <f>IF($B71=0,"",IF($D71=$D$2,"Included",IF(Entry!H77="N/A",0,IF(Entry!H77=0,0,E$2))))</f>
        <v/>
      </c>
      <c r="F71" s="14" t="str">
        <f>IF($B71=0,"",IF($D71=$D$2,"Included",IF(Entry!I77="N/A",0,IF(Entry!I77=0,0,F$2))))</f>
        <v/>
      </c>
      <c r="G71" s="14" t="str">
        <f>IF($B71=0,"",IF($D71=$D$2,"Included",IF(Entry!J77="N/A",0,IF(Entry!J77=0,0,G$2))))</f>
        <v/>
      </c>
      <c r="H71" s="14" t="str">
        <f>IF($B71=0,"",IF($D71=$D$2,"Included",IF(Entry!K77="No",0,IF(Entry!K77=0,0,H$2))))</f>
        <v/>
      </c>
      <c r="I71" s="14" t="str">
        <f>IF($B71=0,"",IF($D71=$D$2,"Included",IF(Entry!L77="No",0,IF(Entry!L77=0,0,I$2))))</f>
        <v/>
      </c>
      <c r="J71" s="14" t="str">
        <f>IF($B71=0,"",IF($D71=$D$2,"Included",IF(Entry!M77="N/A",0,IF(Entry!N77=0,0,J$2*(DAY(Entry!N77)-DAY(Entry!M77))))))</f>
        <v/>
      </c>
      <c r="K71" s="14" t="str">
        <f>IF(B71=0,"",IF(Entry!O77="Rent",Fees!$K$2,0))</f>
        <v/>
      </c>
      <c r="L71" s="24">
        <f t="shared" ref="L71:L75" ca="1" si="1">IF(D71=0,0,IF(D71=$D$2,$D$2,MIN($D$2,SUM(E71:K71))))</f>
        <v>0</v>
      </c>
    </row>
    <row r="72" spans="1:12" x14ac:dyDescent="0.3">
      <c r="A72" s="14">
        <v>67</v>
      </c>
      <c r="B72" s="14">
        <f>IF(Entry!B78&gt;0,Entry!B78,)</f>
        <v>0</v>
      </c>
      <c r="C72" s="14">
        <f>Entry!C78</f>
        <v>0</v>
      </c>
      <c r="D72" s="32" t="str">
        <f>IF(B72=0,"",IF(Entry!G78=0,"",IF(Entry!G78="No","No",$D$2)))</f>
        <v/>
      </c>
      <c r="E72" s="14" t="str">
        <f>IF($B72=0,"",IF($D72=$D$2,"Included",IF(Entry!H78="N/A",0,IF(Entry!H78=0,0,E$2))))</f>
        <v/>
      </c>
      <c r="F72" s="14" t="str">
        <f>IF($B72=0,"",IF($D72=$D$2,"Included",IF(Entry!I78="N/A",0,IF(Entry!I78=0,0,F$2))))</f>
        <v/>
      </c>
      <c r="G72" s="14" t="str">
        <f>IF($B72=0,"",IF($D72=$D$2,"Included",IF(Entry!J78="N/A",0,IF(Entry!J78=0,0,G$2))))</f>
        <v/>
      </c>
      <c r="H72" s="14" t="str">
        <f>IF($B72=0,"",IF($D72=$D$2,"Included",IF(Entry!K78="No",0,IF(Entry!K78=0,0,H$2))))</f>
        <v/>
      </c>
      <c r="I72" s="14" t="str">
        <f>IF($B72=0,"",IF($D72=$D$2,"Included",IF(Entry!L78="No",0,IF(Entry!L78=0,0,I$2))))</f>
        <v/>
      </c>
      <c r="J72" s="14" t="str">
        <f>IF($B72=0,"",IF($D72=$D$2,"Included",IF(Entry!M78="N/A",0,IF(Entry!N78=0,0,J$2*(DAY(Entry!N78)-DAY(Entry!M78))))))</f>
        <v/>
      </c>
      <c r="K72" s="14" t="str">
        <f>IF(B72=0,"",IF(Entry!O78="Rent",Fees!$K$2,0))</f>
        <v/>
      </c>
      <c r="L72" s="24">
        <f t="shared" ca="1" si="1"/>
        <v>0</v>
      </c>
    </row>
    <row r="73" spans="1:12" x14ac:dyDescent="0.3">
      <c r="A73" s="14">
        <v>68</v>
      </c>
      <c r="B73" s="14">
        <f>IF(Entry!B79&gt;0,Entry!B79,)</f>
        <v>0</v>
      </c>
      <c r="C73" s="14">
        <f>Entry!C79</f>
        <v>0</v>
      </c>
      <c r="D73" s="32" t="str">
        <f>IF(B73=0,"",IF(Entry!G79=0,"",IF(Entry!G79="No","No",$D$2)))</f>
        <v/>
      </c>
      <c r="E73" s="14" t="str">
        <f>IF($B73=0,"",IF($D73=$D$2,"Included",IF(Entry!H79="N/A",0,IF(Entry!H79=0,0,E$2))))</f>
        <v/>
      </c>
      <c r="F73" s="14" t="str">
        <f>IF($B73=0,"",IF($D73=$D$2,"Included",IF(Entry!I79="N/A",0,IF(Entry!I79=0,0,F$2))))</f>
        <v/>
      </c>
      <c r="G73" s="14" t="str">
        <f>IF($B73=0,"",IF($D73=$D$2,"Included",IF(Entry!J79="N/A",0,IF(Entry!J79=0,0,G$2))))</f>
        <v/>
      </c>
      <c r="H73" s="14" t="str">
        <f>IF($B73=0,"",IF($D73=$D$2,"Included",IF(Entry!K79="No",0,IF(Entry!K79=0,0,H$2))))</f>
        <v/>
      </c>
      <c r="I73" s="14" t="str">
        <f>IF($B73=0,"",IF($D73=$D$2,"Included",IF(Entry!L79="No",0,IF(Entry!L79=0,0,I$2))))</f>
        <v/>
      </c>
      <c r="J73" s="14" t="str">
        <f>IF($B73=0,"",IF($D73=$D$2,"Included",IF(Entry!M79="N/A",0,IF(Entry!N79=0,0,J$2*(DAY(Entry!N79)-DAY(Entry!M79))))))</f>
        <v/>
      </c>
      <c r="K73" s="14" t="str">
        <f>IF(B73=0,"",IF(Entry!O79="Rent",Fees!$K$2,0))</f>
        <v/>
      </c>
      <c r="L73" s="24">
        <f t="shared" ca="1" si="1"/>
        <v>0</v>
      </c>
    </row>
    <row r="74" spans="1:12" x14ac:dyDescent="0.3">
      <c r="A74" s="14">
        <v>69</v>
      </c>
      <c r="B74" s="14">
        <f>IF(Entry!B80&gt;0,Entry!B80,)</f>
        <v>0</v>
      </c>
      <c r="C74" s="14">
        <f>Entry!C80</f>
        <v>0</v>
      </c>
      <c r="D74" s="32" t="str">
        <f>IF(B74=0,"",IF(Entry!G80=0,"",IF(Entry!G80="No","No",$D$2)))</f>
        <v/>
      </c>
      <c r="E74" s="14" t="str">
        <f>IF($B74=0,"",IF($D74=$D$2,"Included",IF(Entry!H80="N/A",0,IF(Entry!H80=0,0,E$2))))</f>
        <v/>
      </c>
      <c r="F74" s="14" t="str">
        <f>IF($B74=0,"",IF($D74=$D$2,"Included",IF(Entry!I80="N/A",0,IF(Entry!I80=0,0,F$2))))</f>
        <v/>
      </c>
      <c r="G74" s="14" t="str">
        <f>IF($B74=0,"",IF($D74=$D$2,"Included",IF(Entry!J80="N/A",0,IF(Entry!J80=0,0,G$2))))</f>
        <v/>
      </c>
      <c r="H74" s="14" t="str">
        <f>IF($B74=0,"",IF($D74=$D$2,"Included",IF(Entry!K80="No",0,IF(Entry!K80=0,0,H$2))))</f>
        <v/>
      </c>
      <c r="I74" s="14" t="str">
        <f>IF($B74=0,"",IF($D74=$D$2,"Included",IF(Entry!L80="No",0,IF(Entry!L80=0,0,I$2))))</f>
        <v/>
      </c>
      <c r="J74" s="14" t="str">
        <f>IF($B74=0,"",IF($D74=$D$2,"Included",IF(Entry!M80="N/A",0,IF(Entry!N80=0,0,J$2*(DAY(Entry!N80)-DAY(Entry!M80))))))</f>
        <v/>
      </c>
      <c r="K74" s="14" t="str">
        <f>IF(B74=0,"",IF(Entry!O80="Rent",Fees!$K$2,0))</f>
        <v/>
      </c>
      <c r="L74" s="24">
        <f t="shared" ca="1" si="1"/>
        <v>0</v>
      </c>
    </row>
    <row r="75" spans="1:12" x14ac:dyDescent="0.3">
      <c r="A75" s="14">
        <v>70</v>
      </c>
      <c r="B75" s="14">
        <f>IF(Entry!B81&gt;0,Entry!B81,)</f>
        <v>0</v>
      </c>
      <c r="C75" s="14">
        <f>Entry!C81</f>
        <v>0</v>
      </c>
      <c r="D75" s="32" t="str">
        <f>IF(B75=0,"",IF(Entry!G81=0,"",IF(Entry!G81="No","No",$D$2)))</f>
        <v/>
      </c>
      <c r="E75" s="14" t="str">
        <f>IF($B75=0,"",IF($D75=$D$2,"Included",IF(Entry!H81="N/A",0,IF(Entry!H81=0,0,E$2))))</f>
        <v/>
      </c>
      <c r="F75" s="14" t="str">
        <f>IF($B75=0,"",IF($D75=$D$2,"Included",IF(Entry!I81="N/A",0,IF(Entry!I81=0,0,F$2))))</f>
        <v/>
      </c>
      <c r="G75" s="14" t="str">
        <f>IF($B75=0,"",IF($D75=$D$2,"Included",IF(Entry!J81="N/A",0,IF(Entry!J81=0,0,G$2))))</f>
        <v/>
      </c>
      <c r="H75" s="14" t="str">
        <f>IF($B75=0,"",IF($D75=$D$2,"Included",IF(Entry!K81="No",0,IF(Entry!K81=0,0,H$2))))</f>
        <v/>
      </c>
      <c r="I75" s="14" t="str">
        <f>IF($B75=0,"",IF($D75=$D$2,"Included",IF(Entry!L81="No",0,IF(Entry!L81=0,0,I$2))))</f>
        <v/>
      </c>
      <c r="J75" s="14" t="str">
        <f>IF($B75=0,"",IF($D75=$D$2,"Included",IF(Entry!M81="N/A",0,IF(Entry!N81=0,0,J$2*(DAY(Entry!N81)-DAY(Entry!M81))))))</f>
        <v/>
      </c>
      <c r="K75" s="14" t="str">
        <f>IF(B75=0,"",IF(Entry!O81="Rent",Fees!$K$2,0))</f>
        <v/>
      </c>
      <c r="L75" s="24">
        <f t="shared" ca="1" si="1"/>
        <v>0</v>
      </c>
    </row>
  </sheetData>
  <sheetProtection algorithmName="SHA-512" hashValue="EG0g7FfnlPrysfdWm1YfhsipG2aa3LQgKLF+SuBY6vCpl6KkikxEl0okPxQ64J2kpk2x3DGP8hDVy3dNFfIWzw==" saltValue="TgewbWgRnljKNNxgyJmaTg==" spinCount="100000" sheet="1" objects="1" scenarios="1" selectLockedCells="1" selectUnlockedCells="1"/>
  <dataConsolidate/>
  <mergeCells count="3">
    <mergeCell ref="B1:B2"/>
    <mergeCell ref="C1:C2"/>
    <mergeCell ref="A1:A2"/>
  </mergeCells>
  <phoneticPr fontId="1" type="noConversion"/>
  <dataValidations count="1">
    <dataValidation allowBlank="1" showInputMessage="1" showErrorMessage="1" errorTitle="Error" error="Please enter M for Male, or F for Female" sqref="C3:C75" xr:uid="{5867F17A-C1BD-9B4E-A847-1D2B5166CDD4}"/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3C11-1689-AC4E-9462-517121BE6427}">
  <dimension ref="A1:C32"/>
  <sheetViews>
    <sheetView topLeftCell="A3" workbookViewId="0">
      <selection activeCell="H21" sqref="H21"/>
    </sheetView>
  </sheetViews>
  <sheetFormatPr defaultColWidth="10.6640625" defaultRowHeight="15" x14ac:dyDescent="0.3"/>
  <cols>
    <col min="1" max="2" width="10.6640625" style="8"/>
    <col min="3" max="3" width="15.6640625" style="8" customWidth="1"/>
    <col min="4" max="16384" width="10.6640625" style="8"/>
  </cols>
  <sheetData>
    <row r="1" spans="1:3" x14ac:dyDescent="0.3">
      <c r="A1" s="8" t="s">
        <v>34</v>
      </c>
    </row>
    <row r="2" spans="1:3" x14ac:dyDescent="0.3">
      <c r="A2" s="8" t="s">
        <v>17</v>
      </c>
      <c r="B2" s="8" t="s">
        <v>18</v>
      </c>
      <c r="C2" s="8" t="s">
        <v>19</v>
      </c>
    </row>
    <row r="3" spans="1:3" x14ac:dyDescent="0.3">
      <c r="A3" s="9" t="s">
        <v>16</v>
      </c>
      <c r="B3" s="9" t="s">
        <v>16</v>
      </c>
      <c r="C3" s="9" t="s">
        <v>16</v>
      </c>
    </row>
    <row r="4" spans="1:3" x14ac:dyDescent="0.3">
      <c r="A4" s="9" t="s">
        <v>24</v>
      </c>
      <c r="B4" s="9" t="s">
        <v>24</v>
      </c>
      <c r="C4" s="9" t="s">
        <v>24</v>
      </c>
    </row>
    <row r="5" spans="1:3" x14ac:dyDescent="0.3">
      <c r="A5" s="9" t="s">
        <v>26</v>
      </c>
      <c r="B5" s="9" t="s">
        <v>26</v>
      </c>
      <c r="C5" s="9" t="s">
        <v>26</v>
      </c>
    </row>
    <row r="6" spans="1:3" x14ac:dyDescent="0.3">
      <c r="A6" s="9" t="s">
        <v>35</v>
      </c>
      <c r="B6" s="9" t="s">
        <v>35</v>
      </c>
      <c r="C6" s="9" t="s">
        <v>35</v>
      </c>
    </row>
    <row r="7" spans="1:3" x14ac:dyDescent="0.3">
      <c r="A7" s="9" t="s">
        <v>36</v>
      </c>
      <c r="B7" s="9" t="s">
        <v>36</v>
      </c>
      <c r="C7" s="9" t="s">
        <v>36</v>
      </c>
    </row>
    <row r="8" spans="1:3" x14ac:dyDescent="0.3">
      <c r="A8" s="9" t="s">
        <v>37</v>
      </c>
      <c r="B8" s="9" t="s">
        <v>37</v>
      </c>
      <c r="C8" s="9" t="s">
        <v>37</v>
      </c>
    </row>
    <row r="9" spans="1:3" x14ac:dyDescent="0.3">
      <c r="A9" s="8" t="s">
        <v>20</v>
      </c>
      <c r="B9" s="8" t="s">
        <v>20</v>
      </c>
      <c r="C9" s="8" t="s">
        <v>21</v>
      </c>
    </row>
    <row r="10" spans="1:3" x14ac:dyDescent="0.3">
      <c r="A10" s="8" t="s">
        <v>21</v>
      </c>
      <c r="B10" s="8" t="s">
        <v>21</v>
      </c>
      <c r="C10" s="8" t="s">
        <v>22</v>
      </c>
    </row>
    <row r="11" spans="1:3" x14ac:dyDescent="0.3">
      <c r="A11" s="8" t="s">
        <v>22</v>
      </c>
      <c r="B11" s="8" t="s">
        <v>22</v>
      </c>
      <c r="C11" s="8" t="s">
        <v>25</v>
      </c>
    </row>
    <row r="12" spans="1:3" x14ac:dyDescent="0.3">
      <c r="A12" s="8" t="s">
        <v>23</v>
      </c>
      <c r="B12" s="8" t="s">
        <v>23</v>
      </c>
      <c r="C12" s="8" t="s">
        <v>27</v>
      </c>
    </row>
    <row r="13" spans="1:3" x14ac:dyDescent="0.3">
      <c r="A13" s="8" t="s">
        <v>25</v>
      </c>
      <c r="B13" s="8" t="s">
        <v>25</v>
      </c>
      <c r="C13" s="8" t="s">
        <v>28</v>
      </c>
    </row>
    <row r="14" spans="1:3" x14ac:dyDescent="0.3">
      <c r="A14" s="8" t="s">
        <v>27</v>
      </c>
      <c r="B14" s="8" t="s">
        <v>27</v>
      </c>
      <c r="C14" s="8" t="s">
        <v>30</v>
      </c>
    </row>
    <row r="15" spans="1:3" x14ac:dyDescent="0.3">
      <c r="A15" s="8" t="s">
        <v>28</v>
      </c>
      <c r="B15" s="8" t="s">
        <v>28</v>
      </c>
      <c r="C15" s="8" t="s">
        <v>32</v>
      </c>
    </row>
    <row r="16" spans="1:3" x14ac:dyDescent="0.3">
      <c r="A16" s="8" t="s">
        <v>29</v>
      </c>
      <c r="B16" s="8" t="s">
        <v>29</v>
      </c>
      <c r="C16" s="8" t="s">
        <v>39</v>
      </c>
    </row>
    <row r="17" spans="1:3" x14ac:dyDescent="0.3">
      <c r="A17" s="8" t="s">
        <v>30</v>
      </c>
      <c r="B17" s="8" t="s">
        <v>30</v>
      </c>
      <c r="C17" s="8" t="s">
        <v>40</v>
      </c>
    </row>
    <row r="18" spans="1:3" x14ac:dyDescent="0.3">
      <c r="A18" s="8" t="s">
        <v>31</v>
      </c>
      <c r="B18" s="8" t="s">
        <v>31</v>
      </c>
      <c r="C18" s="8" t="s">
        <v>42</v>
      </c>
    </row>
    <row r="19" spans="1:3" x14ac:dyDescent="0.3">
      <c r="A19" s="8" t="s">
        <v>32</v>
      </c>
      <c r="B19" s="8" t="s">
        <v>32</v>
      </c>
      <c r="C19" s="8" t="s">
        <v>43</v>
      </c>
    </row>
    <row r="20" spans="1:3" x14ac:dyDescent="0.3">
      <c r="A20" s="8" t="s">
        <v>33</v>
      </c>
      <c r="B20" s="8" t="s">
        <v>33</v>
      </c>
      <c r="C20" s="8" t="s">
        <v>44</v>
      </c>
    </row>
    <row r="21" spans="1:3" x14ac:dyDescent="0.3">
      <c r="A21" s="8" t="s">
        <v>38</v>
      </c>
      <c r="B21" s="8" t="s">
        <v>38</v>
      </c>
      <c r="C21" s="8" t="s">
        <v>46</v>
      </c>
    </row>
    <row r="22" spans="1:3" x14ac:dyDescent="0.3">
      <c r="A22" s="8" t="s">
        <v>39</v>
      </c>
      <c r="B22" s="8" t="s">
        <v>39</v>
      </c>
      <c r="C22" s="8" t="s">
        <v>48</v>
      </c>
    </row>
    <row r="23" spans="1:3" x14ac:dyDescent="0.3">
      <c r="A23" s="8" t="s">
        <v>40</v>
      </c>
      <c r="B23" s="8" t="s">
        <v>40</v>
      </c>
      <c r="C23" s="8" t="s">
        <v>10</v>
      </c>
    </row>
    <row r="24" spans="1:3" x14ac:dyDescent="0.3">
      <c r="A24" s="8" t="s">
        <v>41</v>
      </c>
      <c r="B24" s="8" t="s">
        <v>41</v>
      </c>
    </row>
    <row r="25" spans="1:3" x14ac:dyDescent="0.3">
      <c r="A25" s="8" t="s">
        <v>42</v>
      </c>
      <c r="B25" s="8" t="s">
        <v>42</v>
      </c>
    </row>
    <row r="26" spans="1:3" x14ac:dyDescent="0.3">
      <c r="A26" s="8" t="s">
        <v>43</v>
      </c>
      <c r="B26" s="8" t="s">
        <v>43</v>
      </c>
    </row>
    <row r="27" spans="1:3" x14ac:dyDescent="0.3">
      <c r="A27" s="8" t="s">
        <v>44</v>
      </c>
      <c r="B27" s="8" t="s">
        <v>44</v>
      </c>
    </row>
    <row r="28" spans="1:3" x14ac:dyDescent="0.3">
      <c r="A28" s="8" t="s">
        <v>45</v>
      </c>
      <c r="B28" s="8" t="s">
        <v>45</v>
      </c>
    </row>
    <row r="29" spans="1:3" x14ac:dyDescent="0.3">
      <c r="A29" s="8" t="s">
        <v>46</v>
      </c>
      <c r="B29" s="8" t="s">
        <v>46</v>
      </c>
    </row>
    <row r="30" spans="1:3" x14ac:dyDescent="0.3">
      <c r="A30" s="8" t="s">
        <v>47</v>
      </c>
      <c r="B30" s="8" t="s">
        <v>47</v>
      </c>
    </row>
    <row r="31" spans="1:3" x14ac:dyDescent="0.3">
      <c r="A31" s="8" t="s">
        <v>48</v>
      </c>
      <c r="B31" s="8" t="s">
        <v>48</v>
      </c>
    </row>
    <row r="32" spans="1:3" x14ac:dyDescent="0.3">
      <c r="A32" s="8" t="s">
        <v>10</v>
      </c>
      <c r="B32" s="8" t="s">
        <v>10</v>
      </c>
    </row>
  </sheetData>
  <sheetProtection selectLockedCells="1" selectUnlockedCells="1"/>
  <dataConsolidate/>
  <phoneticPr fontId="1" type="noConversion"/>
  <dataValidations count="1">
    <dataValidation type="list" allowBlank="1" showInputMessage="1" showErrorMessage="1" sqref="A2" xr:uid="{DD7AB49B-E71D-7A4F-B42C-3774670821F2}">
      <formula1>$A$3:$A$32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103C-BCF9-6146-B162-1B484682CE8D}">
  <sheetPr>
    <tabColor rgb="FFFFFF00"/>
  </sheetPr>
  <dimension ref="A1:J5"/>
  <sheetViews>
    <sheetView zoomScale="166" workbookViewId="0">
      <selection activeCell="C4" sqref="C4:G4"/>
    </sheetView>
  </sheetViews>
  <sheetFormatPr defaultColWidth="11" defaultRowHeight="16.2" x14ac:dyDescent="0.3"/>
  <cols>
    <col min="2" max="2" width="12.33203125" style="7" bestFit="1" customWidth="1"/>
    <col min="6" max="6" width="13.6640625" customWidth="1"/>
    <col min="9" max="9" width="15.6640625" customWidth="1"/>
  </cols>
  <sheetData>
    <row r="1" spans="1:10" ht="34.950000000000003" customHeight="1" x14ac:dyDescent="0.3">
      <c r="A1" s="29"/>
      <c r="B1" s="6" t="s">
        <v>67</v>
      </c>
      <c r="C1" s="15" t="s">
        <v>62</v>
      </c>
      <c r="D1" s="15" t="s">
        <v>17</v>
      </c>
      <c r="E1" s="15" t="s">
        <v>18</v>
      </c>
      <c r="F1" s="15" t="s">
        <v>63</v>
      </c>
      <c r="G1" s="15" t="s">
        <v>64</v>
      </c>
      <c r="H1" s="15" t="s">
        <v>65</v>
      </c>
      <c r="I1" s="15" t="s">
        <v>70</v>
      </c>
      <c r="J1" s="21" t="s">
        <v>74</v>
      </c>
    </row>
    <row r="2" spans="1:10" x14ac:dyDescent="0.3">
      <c r="A2" s="26" t="s">
        <v>59</v>
      </c>
      <c r="B2" s="27" t="s">
        <v>80</v>
      </c>
      <c r="C2" s="6">
        <v>4000</v>
      </c>
      <c r="D2" s="6">
        <v>200</v>
      </c>
      <c r="E2" s="6">
        <v>200</v>
      </c>
      <c r="F2" s="6">
        <v>100</v>
      </c>
      <c r="G2" s="6">
        <v>350</v>
      </c>
      <c r="H2" s="6">
        <v>500</v>
      </c>
      <c r="I2" s="6">
        <v>1000</v>
      </c>
      <c r="J2" s="34">
        <v>100</v>
      </c>
    </row>
    <row r="3" spans="1:10" x14ac:dyDescent="0.3">
      <c r="A3" s="26" t="s">
        <v>60</v>
      </c>
      <c r="B3" s="27" t="s">
        <v>81</v>
      </c>
      <c r="C3" s="6">
        <v>4800</v>
      </c>
      <c r="D3" s="6">
        <v>240</v>
      </c>
      <c r="E3" s="6">
        <v>240</v>
      </c>
      <c r="F3" s="6">
        <v>120</v>
      </c>
      <c r="G3" s="6">
        <v>420</v>
      </c>
      <c r="H3" s="6">
        <v>600</v>
      </c>
      <c r="I3" s="6">
        <v>1200</v>
      </c>
      <c r="J3" s="34">
        <v>120</v>
      </c>
    </row>
    <row r="4" spans="1:10" x14ac:dyDescent="0.3">
      <c r="A4" s="26" t="s">
        <v>61</v>
      </c>
      <c r="B4" s="27" t="s">
        <v>82</v>
      </c>
      <c r="C4" s="6">
        <v>6000</v>
      </c>
      <c r="D4" s="6">
        <v>300</v>
      </c>
      <c r="E4" s="6">
        <v>300</v>
      </c>
      <c r="F4" s="6">
        <v>150</v>
      </c>
      <c r="G4" s="6">
        <v>525</v>
      </c>
      <c r="H4" s="6">
        <v>750</v>
      </c>
      <c r="I4" s="6">
        <v>1500</v>
      </c>
      <c r="J4" s="34">
        <v>150</v>
      </c>
    </row>
    <row r="5" spans="1:10" x14ac:dyDescent="0.3">
      <c r="A5" s="30" t="s">
        <v>68</v>
      </c>
      <c r="B5" s="31">
        <f ca="1">TODAY()</f>
        <v>43252</v>
      </c>
      <c r="C5" s="35">
        <f t="shared" ref="C5:J5" ca="1" si="0">IF($B$5&lt;$B$2,C$2,IF($B$5&lt;$B$3,C$3,C$4))</f>
        <v>4000</v>
      </c>
      <c r="D5" s="35">
        <f t="shared" ca="1" si="0"/>
        <v>200</v>
      </c>
      <c r="E5" s="35">
        <f t="shared" ca="1" si="0"/>
        <v>200</v>
      </c>
      <c r="F5" s="35">
        <f t="shared" ca="1" si="0"/>
        <v>100</v>
      </c>
      <c r="G5" s="35">
        <f t="shared" ca="1" si="0"/>
        <v>350</v>
      </c>
      <c r="H5" s="35">
        <f t="shared" ca="1" si="0"/>
        <v>500</v>
      </c>
      <c r="I5" s="35">
        <f t="shared" ca="1" si="0"/>
        <v>1000</v>
      </c>
      <c r="J5" s="35">
        <f t="shared" ca="1" si="0"/>
        <v>100</v>
      </c>
    </row>
  </sheetData>
  <sheetProtection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Entry</vt:lpstr>
      <vt:lpstr>Fees</vt:lpstr>
      <vt:lpstr>Class List</vt:lpstr>
      <vt:lpstr>Fee Schedule</vt:lpstr>
      <vt:lpstr>Entry!Print_Area</vt:lpstr>
      <vt:lpstr>Entry!Print_Titles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OAHK</cp:lastModifiedBy>
  <cp:lastPrinted>2018-04-04T12:35:22Z</cp:lastPrinted>
  <dcterms:created xsi:type="dcterms:W3CDTF">2015-09-11T03:01:38Z</dcterms:created>
  <dcterms:modified xsi:type="dcterms:W3CDTF">2018-06-01T11:47:19Z</dcterms:modified>
  <cp:category/>
</cp:coreProperties>
</file>